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  <sheet name="部分物品图片" sheetId="2" r:id="rId2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8" name="ID_92877E9BF83A498CB555E3A4AE0FF9CB"/>
        <xdr:cNvPicPr/>
      </xdr:nvPicPr>
      <xdr:blipFill>
        <a:blip r:embed="rId1"/>
        <a:stretch>
          <a:fillRect/>
        </a:stretch>
      </xdr:blipFill>
      <xdr:spPr>
        <a:xfrm>
          <a:off x="5414645" y="635"/>
          <a:ext cx="1800225" cy="17989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43B8C394C86B43268CB71B7DCF294427"/>
        <xdr:cNvPicPr/>
      </xdr:nvPicPr>
      <xdr:blipFill>
        <a:blip r:embed="rId2"/>
        <a:stretch>
          <a:fillRect/>
        </a:stretch>
      </xdr:blipFill>
      <xdr:spPr>
        <a:xfrm>
          <a:off x="7218680" y="635"/>
          <a:ext cx="1800225" cy="17989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E34BD71163D74A24B69E3F7D5CF6F314"/>
        <xdr:cNvPicPr/>
      </xdr:nvPicPr>
      <xdr:blipFill>
        <a:blip r:embed="rId3"/>
        <a:stretch>
          <a:fillRect/>
        </a:stretch>
      </xdr:blipFill>
      <xdr:spPr>
        <a:xfrm>
          <a:off x="9013190" y="635"/>
          <a:ext cx="1800225" cy="1800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58BC46C0F0A748DDB80578A5BDCF150D"/>
        <xdr:cNvPicPr/>
      </xdr:nvPicPr>
      <xdr:blipFill>
        <a:blip r:embed="rId4"/>
        <a:stretch>
          <a:fillRect/>
        </a:stretch>
      </xdr:blipFill>
      <xdr:spPr>
        <a:xfrm>
          <a:off x="635" y="1830705"/>
          <a:ext cx="1800225" cy="1800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9D8C0EA89C574629927449C3C78ECB60"/>
        <xdr:cNvPicPr/>
      </xdr:nvPicPr>
      <xdr:blipFill>
        <a:blip r:embed="rId5"/>
        <a:stretch>
          <a:fillRect/>
        </a:stretch>
      </xdr:blipFill>
      <xdr:spPr>
        <a:xfrm>
          <a:off x="635" y="635"/>
          <a:ext cx="1798320" cy="1797050"/>
        </a:xfrm>
        <a:prstGeom prst="roundRect">
          <a:avLst/>
        </a:prstGeom>
        <a:noFill/>
        <a:ln w="9525">
          <a:noFill/>
        </a:ln>
      </xdr:spPr>
    </xdr:pic>
  </etc:cellImage>
  <etc:cellImage>
    <xdr:pic>
      <xdr:nvPicPr>
        <xdr:cNvPr id="18" name="ID_BAD91B7D1CEB4D7080A381B1411B3DA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6735" y="17145"/>
          <a:ext cx="1780540" cy="177927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19" name="ID_3ABD891CE5CE494484BA9EC6972B43B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6960" y="17145"/>
          <a:ext cx="1780540" cy="1779270"/>
        </a:xfrm>
        <a:prstGeom prst="roundRect">
          <a:avLst/>
        </a:prstGeom>
        <a:noFill/>
        <a:ln w="9525">
          <a:noFill/>
        </a:ln>
      </xdr:spPr>
    </xdr:pic>
  </etc:cellImage>
  <etc:cellImage>
    <xdr:pic>
      <xdr:nvPicPr>
        <xdr:cNvPr id="22" name="ID_837EBDD83B404D83BACB4C60DD36842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816735" y="1816735"/>
          <a:ext cx="1780540" cy="17805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D9D60BB8C8E04C25812FA1DCA0F08BFE"/>
        <xdr:cNvPicPr/>
      </xdr:nvPicPr>
      <xdr:blipFill>
        <a:blip r:embed="rId9"/>
        <a:stretch>
          <a:fillRect/>
        </a:stretch>
      </xdr:blipFill>
      <xdr:spPr>
        <a:xfrm>
          <a:off x="3729355" y="2200275"/>
          <a:ext cx="1798320" cy="1797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1494891314CC45F79562EB029A77B223"/>
        <xdr:cNvPicPr/>
      </xdr:nvPicPr>
      <xdr:blipFill>
        <a:blip r:embed="rId10"/>
        <a:stretch>
          <a:fillRect/>
        </a:stretch>
      </xdr:blipFill>
      <xdr:spPr>
        <a:xfrm>
          <a:off x="5595620" y="2192655"/>
          <a:ext cx="1797685" cy="1797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29D911D979264B32AD95026AC872C37E"/>
        <xdr:cNvPicPr/>
      </xdr:nvPicPr>
      <xdr:blipFill>
        <a:blip r:embed="rId11"/>
        <a:stretch>
          <a:fillRect/>
        </a:stretch>
      </xdr:blipFill>
      <xdr:spPr>
        <a:xfrm>
          <a:off x="7358380" y="2002790"/>
          <a:ext cx="1798320" cy="1797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D74A629D092C401F98D0C3A56E2A04EB"/>
        <xdr:cNvPicPr/>
      </xdr:nvPicPr>
      <xdr:blipFill>
        <a:blip r:embed="rId12"/>
        <a:stretch>
          <a:fillRect/>
        </a:stretch>
      </xdr:blipFill>
      <xdr:spPr>
        <a:xfrm>
          <a:off x="9387205" y="1907540"/>
          <a:ext cx="1797685" cy="1797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4EB493C827EE476F9BC0ED0D499AB936"/>
        <xdr:cNvPicPr/>
      </xdr:nvPicPr>
      <xdr:blipFill>
        <a:blip r:embed="rId13"/>
        <a:stretch>
          <a:fillRect/>
        </a:stretch>
      </xdr:blipFill>
      <xdr:spPr>
        <a:xfrm>
          <a:off x="379095" y="3616960"/>
          <a:ext cx="1797685" cy="17919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C0F0B975C05245DD883E2687AD6DD5D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800225" y="3556000"/>
          <a:ext cx="2409825" cy="2371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19DA58F0664F4CA6AD6751631F16E98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678555" y="3883025"/>
          <a:ext cx="2428875" cy="2628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9BD9BBBC507342459DBA2739E9273B6A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400675" y="3556000"/>
          <a:ext cx="3543300" cy="3619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6DDBC9BD2B4C468694A196DE8A6B36FD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200900" y="3556000"/>
          <a:ext cx="3076575" cy="3095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9627652CB01D49EDACF6707EE2BB966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001125" y="3556000"/>
          <a:ext cx="3209925" cy="3200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A93CBF665A5641E79D722D66669CE55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0" y="5334000"/>
          <a:ext cx="3267075" cy="3514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83733BF45A544E1A9CF895F635FB935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800225" y="5334000"/>
          <a:ext cx="3276600" cy="3581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1C365525172B479A901EBE82AA2FB82E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600450" y="5334000"/>
          <a:ext cx="3448050" cy="3457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96FCCFEA8594430584895442C090825E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400675" y="5334000"/>
          <a:ext cx="3143250" cy="3552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BC28486DE03049588D0415DC37D03AE8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200900" y="5334000"/>
          <a:ext cx="3200400" cy="3171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AA1B626068114FBF8219E15EDC675A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9001125" y="5334000"/>
          <a:ext cx="3924300" cy="3409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C894D77D8EA046E29C51104ED20FF833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0" y="7112000"/>
          <a:ext cx="3067050" cy="3476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522E04CE76BB40AAAAD2685A94D381B9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905635" y="7131050"/>
          <a:ext cx="1598295" cy="1743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733C6DA8B36A48D1951A98096EE8347D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3600450" y="7112000"/>
          <a:ext cx="3048000" cy="2781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EA5B52D32A5C4CBCA180EB17D360590E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400675" y="7112000"/>
          <a:ext cx="3190875" cy="3133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0A2CD85EDFA145A29B9E3D7F58D0EDF2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7200900" y="7112000"/>
          <a:ext cx="3190875" cy="3209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237D2862682D481C925314C42CEDD7A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0" y="10668000"/>
          <a:ext cx="3857625" cy="3200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6" name="ID_DA94902DF00D4E41A1825ACF9805F4EB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0" y="11430000"/>
          <a:ext cx="3276600" cy="3324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7" name="ID_29AB0E7F2A1148F6B30EB98EC96C7CC6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800225" y="11811000"/>
          <a:ext cx="3267075" cy="3143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8" name="ID_1F774F35785F41E8A4E3A18E6FFFA4AE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3600450" y="11811000"/>
          <a:ext cx="3143250" cy="3162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9" name="ID_77C96570082D41B18BD527C6554AC4C2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5400675" y="11811000"/>
          <a:ext cx="3190875" cy="3133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0" name="ID_67BD2E21FB734FE59D7A88A2CCD864CB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7200900" y="11811000"/>
          <a:ext cx="3190875" cy="3133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1" name="ID_8AA03F869AA4486C938A6F3B26186FB3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9001125" y="11811000"/>
          <a:ext cx="3200400" cy="3152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2" name="ID_9C3F72894A4C4659A35EE260776DC3D1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0" y="13589000"/>
          <a:ext cx="3086100" cy="2771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3" name="ID_AC07CCB3E51141FE81BFE0756CF7922F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800225" y="13589000"/>
          <a:ext cx="3267075" cy="3381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4" name="ID_17EA357051564BE2B59263475B72D92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3600450" y="13589000"/>
          <a:ext cx="3190875" cy="3171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35665E83C60E4F88B37C7F8ABFB8B28B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0" y="15748000"/>
          <a:ext cx="2409825" cy="2324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934480D70C1D4EA0839A3C55D08CE9A6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800225" y="15748000"/>
          <a:ext cx="2619375" cy="2505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E926C67F57B24BA385D3559C6103CD59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3600450" y="15748000"/>
          <a:ext cx="2400300" cy="2352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AD0D7612DE0740B28CE0C5913F5F2A0A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5400675" y="15748000"/>
          <a:ext cx="2647950" cy="2609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0DB507DD5412442D8F2417005F9F9EC2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7200900" y="15748000"/>
          <a:ext cx="2438400" cy="2352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F6AE42B3C5944C24A0300AA6C424B72D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0" y="19304000"/>
          <a:ext cx="2419350" cy="2390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8B12731A4A5D44CDA2E203466C9A86C9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9001125" y="15748000"/>
          <a:ext cx="2381250" cy="2352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2F86FACFDB8840D3BC81A68DCC7FB373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0" y="17526000"/>
          <a:ext cx="9906000" cy="7896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4AA94A33FF7F469C8479165FC054DE17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1800225" y="17526000"/>
          <a:ext cx="2971800" cy="2495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77EDD1A6EF0643C3A5D512B76FE228C0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3600450" y="17526000"/>
          <a:ext cx="3000375" cy="2571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553593DC3C63430DAF78B4124C459E82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800225" y="19685000"/>
          <a:ext cx="2295525" cy="1971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2FD2007CA1434D508965E77B2A5C5B69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3600450" y="19685000"/>
          <a:ext cx="7124700" cy="7077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1121C4D9D5A04277BC038F70C819C83F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5400675" y="19685000"/>
          <a:ext cx="3895725" cy="3533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DF0848769D4640ADAE58D65A465AE64D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7200900" y="19685000"/>
          <a:ext cx="3914775" cy="3228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5" name="ID_BFDB6568F91942F29B4200666C8CD394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9001125" y="19685000"/>
          <a:ext cx="3657600" cy="3248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BF5655C996BF4E88A50DB579EE3D8CCF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0" y="21463000"/>
          <a:ext cx="5495925" cy="63341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4015D4B236284D599EA6E6D1EAE7A917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1800225" y="21463000"/>
          <a:ext cx="3209925" cy="3114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9" name="ID_C8556FD8A82F4D1A93D787856EB87AC5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3600450" y="21463000"/>
          <a:ext cx="3895725" cy="5419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0" name="ID_D21A375068D74D86A86A13635F097792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5400675" y="21463000"/>
          <a:ext cx="3571875" cy="3609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1636B5E752ED49B7A50B26A4D3B015B2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7200900" y="21463000"/>
          <a:ext cx="6534150" cy="5829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6" name="ID_626F0589C4544A2694EDCDB6A588A766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9001125" y="21463000"/>
          <a:ext cx="4095750" cy="3762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2" name="ID_70280A2E43014B8192133293DB782C25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0" y="23241000"/>
          <a:ext cx="3295650" cy="3419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3" name="ID_14655AADDF2A4A50B0E195F11BF1BD31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1800225" y="23241000"/>
          <a:ext cx="7419975" cy="4333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FBE80FC056F14C2CBD6995D58A48D763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3600450" y="23241000"/>
          <a:ext cx="3629025" cy="3619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5" name="ID_2768EBA6E6B94C8895F7808F150BE50B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5400675" y="23241000"/>
          <a:ext cx="5800725" cy="5981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6" name="ID_FA445BDBDC184657B14EDE6E77CFA6B3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7200900" y="23241000"/>
          <a:ext cx="5610225" cy="6753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7" name="ID_687805FB48CC4A46959A40B40BAC5819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9001125" y="23241000"/>
          <a:ext cx="7286625" cy="52768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<sst xmlns="http://schemas.openxmlformats.org/spreadsheetml/2006/main" count="405" uniqueCount="227">
  <si>
    <t>日杂用品报价单</t>
  </si>
  <si>
    <t>清洁类</t>
  </si>
  <si>
    <t>序号</t>
  </si>
  <si>
    <t>材料名称</t>
  </si>
  <si>
    <t>品牌规格</t>
  </si>
  <si>
    <t>单位</t>
  </si>
  <si>
    <t>报价（元）</t>
  </si>
  <si>
    <t>红胶扫把</t>
  </si>
  <si>
    <t>把</t>
  </si>
  <si>
    <t>长柄天花扫</t>
  </si>
  <si>
    <t>竹尾扫（街扫）</t>
  </si>
  <si>
    <t>棉拖（圆）</t>
  </si>
  <si>
    <t>魔术拖</t>
  </si>
  <si>
    <t>大堂地拖钢柄</t>
  </si>
  <si>
    <t>130cm</t>
  </si>
  <si>
    <t>40公分大堂地拖头（尘推头）</t>
  </si>
  <si>
    <t>40cm</t>
  </si>
  <si>
    <t>个</t>
  </si>
  <si>
    <t>60公分大堂地拖头</t>
  </si>
  <si>
    <t>60cm</t>
  </si>
  <si>
    <t>90公分大堂地拖头</t>
  </si>
  <si>
    <t>90cm</t>
  </si>
  <si>
    <t>90公分钢垃圾夹</t>
  </si>
  <si>
    <t>塑料垃圾铲</t>
  </si>
  <si>
    <t>/</t>
  </si>
  <si>
    <t>钢垃圾铲</t>
  </si>
  <si>
    <t>脚踏垃圾桶</t>
  </si>
  <si>
    <t>纸箩</t>
  </si>
  <si>
    <t>26*26cm</t>
  </si>
  <si>
    <t>地拖桶</t>
  </si>
  <si>
    <t>厕所刷</t>
  </si>
  <si>
    <t>金属杆</t>
  </si>
  <si>
    <t>玻璃刷</t>
  </si>
  <si>
    <t>除臭芳香球</t>
  </si>
  <si>
    <t xml:space="preserve">网袋装 180g </t>
  </si>
  <si>
    <t>通厕吸</t>
  </si>
  <si>
    <t>玻璃水</t>
  </si>
  <si>
    <t>瓶</t>
  </si>
  <si>
    <t>天那水</t>
  </si>
  <si>
    <t>500ml</t>
  </si>
  <si>
    <t>全能水</t>
  </si>
  <si>
    <t xml:space="preserve"> 500g</t>
  </si>
  <si>
    <t>洁厕精</t>
  </si>
  <si>
    <t xml:space="preserve"> 900g</t>
  </si>
  <si>
    <t>洗洁精</t>
  </si>
  <si>
    <t xml:space="preserve"> 1.45kg</t>
  </si>
  <si>
    <t>清洁剂</t>
  </si>
  <si>
    <t>空气清新剂</t>
  </si>
  <si>
    <t>固体 100g</t>
  </si>
  <si>
    <t>手喷漆</t>
  </si>
  <si>
    <t>各种颜色（400g）</t>
  </si>
  <si>
    <t>棉纱手套</t>
  </si>
  <si>
    <t>对</t>
  </si>
  <si>
    <t>乳胶手套</t>
  </si>
  <si>
    <t>羊城牌</t>
  </si>
  <si>
    <t>防水手袖</t>
  </si>
  <si>
    <t>防水围裙</t>
  </si>
  <si>
    <t>条</t>
  </si>
  <si>
    <t>洗衣粉</t>
  </si>
  <si>
    <t xml:space="preserve"> 1.28kg</t>
  </si>
  <si>
    <t>包</t>
  </si>
  <si>
    <t>收纳类</t>
  </si>
  <si>
    <t>五层抽屉柜</t>
  </si>
  <si>
    <t>四层抽屉柜</t>
  </si>
  <si>
    <t>三层抽屉柜</t>
  </si>
  <si>
    <t>钢三角架</t>
  </si>
  <si>
    <t>三层</t>
  </si>
  <si>
    <t>三层收纳柜</t>
  </si>
  <si>
    <t>钢五层鞋架</t>
  </si>
  <si>
    <t>钢四层鞋架</t>
  </si>
  <si>
    <t>钢三层鞋架</t>
  </si>
  <si>
    <t>储物箱8838</t>
  </si>
  <si>
    <t>135L  72.5*53*47cm</t>
  </si>
  <si>
    <t>储物箱8837</t>
  </si>
  <si>
    <t>100L  66*50*42cm</t>
  </si>
  <si>
    <t>储物箱8836</t>
  </si>
  <si>
    <t>75L    61*45*38cm</t>
  </si>
  <si>
    <t>储物箱8834</t>
  </si>
  <si>
    <t>55L    56*40.5*34.5cm</t>
  </si>
  <si>
    <t>储物箱8832</t>
  </si>
  <si>
    <t>35L    49*34.8*29.2cm</t>
  </si>
  <si>
    <t>储物箱8823</t>
  </si>
  <si>
    <t>20L    44*29*24cm</t>
  </si>
  <si>
    <t>储物箱8822</t>
  </si>
  <si>
    <t>10L    37*24.5*21.2cm</t>
  </si>
  <si>
    <t>储物箱8821</t>
  </si>
  <si>
    <t>6.5L   30*21.5*19cm</t>
  </si>
  <si>
    <t>保鲜盒</t>
  </si>
  <si>
    <t>杀虫类</t>
  </si>
  <si>
    <t>宝力杀</t>
  </si>
  <si>
    <t>400g</t>
  </si>
  <si>
    <t>黑旋风杀虫水</t>
  </si>
  <si>
    <t>700mL</t>
  </si>
  <si>
    <t>花露水</t>
  </si>
  <si>
    <t>180ml</t>
  </si>
  <si>
    <t>电灭蚊液加热器</t>
  </si>
  <si>
    <t>电灭蚊液</t>
  </si>
  <si>
    <t>无香型</t>
  </si>
  <si>
    <t>蚊香</t>
  </si>
  <si>
    <t>榄菊/黑猫/超威</t>
  </si>
  <si>
    <t>大盒</t>
  </si>
  <si>
    <t>檀香</t>
  </si>
  <si>
    <t>盒</t>
  </si>
  <si>
    <t>蚂蚁药</t>
  </si>
  <si>
    <t>蟑螂药</t>
  </si>
  <si>
    <t>硫磺粉</t>
  </si>
  <si>
    <t>斤</t>
  </si>
  <si>
    <t>蚊香（檀香）碟</t>
  </si>
  <si>
    <t>老鼠贴</t>
  </si>
  <si>
    <t>张</t>
  </si>
  <si>
    <t>小电器类</t>
  </si>
  <si>
    <t>台灯</t>
  </si>
  <si>
    <t>LED光源</t>
  </si>
  <si>
    <t>排插</t>
  </si>
  <si>
    <t>公牛3米6插位</t>
  </si>
  <si>
    <t>安卓通用充电器</t>
  </si>
  <si>
    <t>充电头+1.5m一拖二数据线</t>
  </si>
  <si>
    <t>收音机（插U盘）</t>
  </si>
  <si>
    <t>阿帕其电热水瓶</t>
  </si>
  <si>
    <t>智能恒温开水家用5L</t>
  </si>
  <si>
    <t>金灶电热水壶</t>
  </si>
  <si>
    <t>1.2L</t>
  </si>
  <si>
    <t>无线门铃</t>
  </si>
  <si>
    <t>无电池，按压发电</t>
  </si>
  <si>
    <t>电蚊拍</t>
  </si>
  <si>
    <t>应急灯</t>
  </si>
  <si>
    <t>手持扩音器（大声公）</t>
  </si>
  <si>
    <t>空调万能遥控器</t>
  </si>
  <si>
    <t>电视万能遥控器</t>
  </si>
  <si>
    <t>充电手电筒</t>
  </si>
  <si>
    <t>取暖器（小太阳）</t>
  </si>
  <si>
    <t>美的落地扇</t>
  </si>
  <si>
    <t>16寸</t>
  </si>
  <si>
    <t>台</t>
  </si>
  <si>
    <t>其他物品</t>
  </si>
  <si>
    <t>金灶玲珑壶</t>
  </si>
  <si>
    <t>暖水壶</t>
  </si>
  <si>
    <t>11.5cm*37cm  2L</t>
  </si>
  <si>
    <t>水壶塞</t>
  </si>
  <si>
    <t>软木塞</t>
  </si>
  <si>
    <t>陶瓷茶杯（带盖）</t>
  </si>
  <si>
    <t>水勺</t>
  </si>
  <si>
    <t>塑料托盘</t>
  </si>
  <si>
    <t>不锈钢托盘</t>
  </si>
  <si>
    <t>方筛</t>
  </si>
  <si>
    <t>胶盆</t>
  </si>
  <si>
    <t>钢盆</t>
  </si>
  <si>
    <t>水桶</t>
  </si>
  <si>
    <t>胶桶（红、蓝、绿）</t>
  </si>
  <si>
    <t>精品104</t>
  </si>
  <si>
    <t>百文桶</t>
  </si>
  <si>
    <t>65L</t>
  </si>
  <si>
    <t>100L</t>
  </si>
  <si>
    <t>150L</t>
  </si>
  <si>
    <t>保鲜袋</t>
  </si>
  <si>
    <t>小</t>
  </si>
  <si>
    <t>卷</t>
  </si>
  <si>
    <t>中</t>
  </si>
  <si>
    <t>大</t>
  </si>
  <si>
    <t>扎带</t>
  </si>
  <si>
    <t>包（100条）</t>
  </si>
  <si>
    <t>自封密封袋</t>
  </si>
  <si>
    <t>包（100个）</t>
  </si>
  <si>
    <t>小（10cm*20cm）</t>
  </si>
  <si>
    <t>玻璃窗花纸</t>
  </si>
  <si>
    <t>45cm*200cm</t>
  </si>
  <si>
    <t>钢排钩</t>
  </si>
  <si>
    <t>10钩</t>
  </si>
  <si>
    <t>8钩</t>
  </si>
  <si>
    <t>6钩</t>
  </si>
  <si>
    <t>3钩</t>
  </si>
  <si>
    <t>喷壶</t>
  </si>
  <si>
    <t>喷壶头（带软管）</t>
  </si>
  <si>
    <t>水鞋</t>
  </si>
  <si>
    <t>男</t>
  </si>
  <si>
    <t>女</t>
  </si>
  <si>
    <t>包头拖鞋</t>
  </si>
  <si>
    <t>一次性水杯</t>
  </si>
  <si>
    <t>航空杯50个/包/条</t>
  </si>
  <si>
    <t>航空杯100个/包/条</t>
  </si>
  <si>
    <t>一次性碗</t>
  </si>
  <si>
    <t>50个</t>
  </si>
  <si>
    <t>一次性卫生手套</t>
  </si>
  <si>
    <t>150个/盒</t>
  </si>
  <si>
    <t>维达抽纸</t>
  </si>
  <si>
    <t>S码/120抽</t>
  </si>
  <si>
    <t>方巾</t>
  </si>
  <si>
    <t>25cm*25cm</t>
  </si>
  <si>
    <t>毛巾</t>
  </si>
  <si>
    <t xml:space="preserve"> </t>
  </si>
  <si>
    <t>浴巾</t>
  </si>
  <si>
    <t>纯棉</t>
  </si>
  <si>
    <t>粘钩</t>
  </si>
  <si>
    <t>卷纸纸巾筒</t>
  </si>
  <si>
    <t>抹手纸纸巾盒</t>
  </si>
  <si>
    <t>打火机</t>
  </si>
  <si>
    <t>隔离围栏</t>
  </si>
  <si>
    <t>高1.2米（配立柱底座）</t>
  </si>
  <si>
    <t>米</t>
  </si>
  <si>
    <t>雪糕桶</t>
  </si>
  <si>
    <t>630*280*280</t>
  </si>
  <si>
    <t>防撞桶</t>
  </si>
  <si>
    <t>可注水</t>
  </si>
  <si>
    <t>伸缩隔离带</t>
  </si>
  <si>
    <t>高1.2米</t>
  </si>
  <si>
    <t>水马</t>
  </si>
  <si>
    <t>1.2*1.5米</t>
  </si>
  <si>
    <t>黄黑铁马</t>
  </si>
  <si>
    <t>1米*1.5米</t>
  </si>
  <si>
    <t>小心地滑警示牌</t>
  </si>
  <si>
    <t>警戒线</t>
  </si>
  <si>
    <t>包装绳</t>
  </si>
  <si>
    <t>农用薄膜</t>
  </si>
  <si>
    <t>挂钟</t>
  </si>
  <si>
    <t>小闹钟</t>
  </si>
  <si>
    <t>移动全身镜</t>
  </si>
  <si>
    <t>散白纸</t>
  </si>
  <si>
    <t>草帽</t>
  </si>
  <si>
    <t>顶</t>
  </si>
  <si>
    <t>越南帽</t>
  </si>
  <si>
    <t>高脚胶凳</t>
  </si>
  <si>
    <t>矮脚脚凳</t>
  </si>
  <si>
    <t>方、圆</t>
  </si>
  <si>
    <t>报价合计：￥                                        大写金额：</t>
  </si>
  <si>
    <t>投标单位：                                                               （盖章）</t>
  </si>
  <si>
    <t>联系人及电话：</t>
  </si>
  <si>
    <t>日      期：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</si>
</sst>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等线"/>
      <charset val="134"/>
      <scheme val="minor"/>
    </font>
    <font>
      <sz val="11"/>
      <color theme="1"/>
      <name val="宋体"/>
      <charset val="134"/>
    </font>
    <font>
      <sz val="18"/>
      <color theme="1"/>
      <name val="等线"/>
      <charset val="134"/>
      <scheme val="minor"/>
    </font>
    <font>
      <sz val="18"/>
      <color theme="1"/>
      <name val="宋体"/>
      <charset val="134"/>
    </font>
    <font>
      <sz val="16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b/>
      <sz val="14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0"/>
      <color theme="1"/>
      <name val="等线"/>
      <charset val="134"/>
      <scheme val="minor"/>
    </font>
    <font>
      <b/>
      <sz val="10"/>
      <color indexed="8"/>
      <name val="黑体"/>
      <charset val="134"/>
    </font>
    <font>
      <sz val="10"/>
      <color indexed="8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2" fillId="7" borderId="10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</cellStyleXfs>
  <cellXfs count="18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6" Type="http://schemas.openxmlformats.org/officeDocument/2006/relationships/image" Target="media/image66.png"/><Relationship Id="rId65" Type="http://schemas.openxmlformats.org/officeDocument/2006/relationships/image" Target="media/image65.png"/><Relationship Id="rId64" Type="http://schemas.openxmlformats.org/officeDocument/2006/relationships/image" Target="media/image64.png"/><Relationship Id="rId63" Type="http://schemas.openxmlformats.org/officeDocument/2006/relationships/image" Target="media/image63.png"/><Relationship Id="rId62" Type="http://schemas.openxmlformats.org/officeDocument/2006/relationships/image" Target="media/image62.png"/><Relationship Id="rId61" Type="http://schemas.openxmlformats.org/officeDocument/2006/relationships/image" Target="media/image61.png"/><Relationship Id="rId60" Type="http://schemas.openxmlformats.org/officeDocument/2006/relationships/image" Target="media/image60.png"/><Relationship Id="rId6" Type="http://schemas.openxmlformats.org/officeDocument/2006/relationships/image" Target="media/image6.png"/><Relationship Id="rId59" Type="http://schemas.openxmlformats.org/officeDocument/2006/relationships/image" Target="media/image59.png"/><Relationship Id="rId58" Type="http://schemas.openxmlformats.org/officeDocument/2006/relationships/image" Target="media/image58.png"/><Relationship Id="rId57" Type="http://schemas.openxmlformats.org/officeDocument/2006/relationships/image" Target="media/image57.png"/><Relationship Id="rId56" Type="http://schemas.openxmlformats.org/officeDocument/2006/relationships/image" Target="media/image56.png"/><Relationship Id="rId55" Type="http://schemas.openxmlformats.org/officeDocument/2006/relationships/image" Target="media/image55.png"/><Relationship Id="rId54" Type="http://schemas.openxmlformats.org/officeDocument/2006/relationships/image" Target="media/image54.png"/><Relationship Id="rId53" Type="http://schemas.openxmlformats.org/officeDocument/2006/relationships/image" Target="media/image53.png"/><Relationship Id="rId52" Type="http://schemas.openxmlformats.org/officeDocument/2006/relationships/image" Target="media/image52.png"/><Relationship Id="rId51" Type="http://schemas.openxmlformats.org/officeDocument/2006/relationships/image" Target="media/image51.png"/><Relationship Id="rId50" Type="http://schemas.openxmlformats.org/officeDocument/2006/relationships/image" Target="media/image50.png"/><Relationship Id="rId5" Type="http://schemas.openxmlformats.org/officeDocument/2006/relationships/image" Target="media/image5.png"/><Relationship Id="rId49" Type="http://schemas.openxmlformats.org/officeDocument/2006/relationships/image" Target="media/image49.png"/><Relationship Id="rId48" Type="http://schemas.openxmlformats.org/officeDocument/2006/relationships/image" Target="media/image48.png"/><Relationship Id="rId47" Type="http://schemas.openxmlformats.org/officeDocument/2006/relationships/image" Target="media/image47.png"/><Relationship Id="rId46" Type="http://schemas.openxmlformats.org/officeDocument/2006/relationships/image" Target="media/image46.png"/><Relationship Id="rId45" Type="http://schemas.openxmlformats.org/officeDocument/2006/relationships/image" Target="media/image45.png"/><Relationship Id="rId44" Type="http://schemas.openxmlformats.org/officeDocument/2006/relationships/image" Target="media/image44.png"/><Relationship Id="rId43" Type="http://schemas.openxmlformats.org/officeDocument/2006/relationships/image" Target="media/image43.png"/><Relationship Id="rId42" Type="http://schemas.openxmlformats.org/officeDocument/2006/relationships/image" Target="media/image42.png"/><Relationship Id="rId41" Type="http://schemas.openxmlformats.org/officeDocument/2006/relationships/image" Target="media/image41.png"/><Relationship Id="rId40" Type="http://schemas.openxmlformats.org/officeDocument/2006/relationships/image" Target="media/image40.png"/><Relationship Id="rId4" Type="http://schemas.openxmlformats.org/officeDocument/2006/relationships/image" Target="media/image4.png"/><Relationship Id="rId39" Type="http://schemas.openxmlformats.org/officeDocument/2006/relationships/image" Target="media/image39.png"/><Relationship Id="rId38" Type="http://schemas.openxmlformats.org/officeDocument/2006/relationships/image" Target="media/image38.png"/><Relationship Id="rId37" Type="http://schemas.openxmlformats.org/officeDocument/2006/relationships/image" Target="media/image37.png"/><Relationship Id="rId36" Type="http://schemas.openxmlformats.org/officeDocument/2006/relationships/image" Target="media/image36.png"/><Relationship Id="rId35" Type="http://schemas.openxmlformats.org/officeDocument/2006/relationships/image" Target="media/image35.png"/><Relationship Id="rId34" Type="http://schemas.openxmlformats.org/officeDocument/2006/relationships/image" Target="media/image34.png"/><Relationship Id="rId33" Type="http://schemas.openxmlformats.org/officeDocument/2006/relationships/image" Target="media/image33.png"/><Relationship Id="rId32" Type="http://schemas.openxmlformats.org/officeDocument/2006/relationships/image" Target="media/image32.png"/><Relationship Id="rId31" Type="http://schemas.openxmlformats.org/officeDocument/2006/relationships/image" Target="media/image31.png"/><Relationship Id="rId30" Type="http://schemas.openxmlformats.org/officeDocument/2006/relationships/image" Target="media/image30.png"/><Relationship Id="rId3" Type="http://schemas.openxmlformats.org/officeDocument/2006/relationships/image" Target="media/image3.png"/><Relationship Id="rId29" Type="http://schemas.openxmlformats.org/officeDocument/2006/relationships/image" Target="media/image29.png"/><Relationship Id="rId28" Type="http://schemas.openxmlformats.org/officeDocument/2006/relationships/image" Target="media/image28.png"/><Relationship Id="rId27" Type="http://schemas.openxmlformats.org/officeDocument/2006/relationships/image" Target="media/image27.pn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55"/>
  <sheetViews>
    <sheetView tabSelected="1" topLeftCell="A70" workbookViewId="0">
      <selection activeCell="G123" sqref="G123"/>
    </sheetView>
  </sheetViews>
  <sheetFormatPr defaultColWidth="11.875" defaultRowHeight="25" customHeight="1" outlineLevelCol="4"/>
  <cols>
    <col min="1" max="1" width="6.5" style="6" customWidth="1"/>
    <col min="2" max="3" width="26.625" style="6" customWidth="1"/>
    <col min="4" max="4" width="11.875" style="6"/>
    <col min="5" max="5" width="11.875" style="6" customWidth="1"/>
    <col min="6" max="16383" width="11.875" style="6"/>
  </cols>
  <sheetData>
    <row r="1" customHeight="1" spans="1:5">
      <c r="A1" s="7" t="s">
        <v>0</v>
      </c>
      <c r="B1" s="7"/>
      <c r="C1" s="7"/>
      <c r="D1" s="7"/>
      <c r="E1" s="7"/>
    </row>
    <row r="2" customHeight="1" spans="1:5">
      <c r="A2" s="8" t="s">
        <v>1</v>
      </c>
      <c r="B2" s="8"/>
      <c r="C2" s="8"/>
      <c r="D2" s="8"/>
      <c r="E2" s="8"/>
    </row>
    <row r="3" customHeight="1" spans="1:5">
      <c r="A3" s="9" t="s">
        <v>2</v>
      </c>
      <c r="B3" s="10" t="s">
        <v>3</v>
      </c>
      <c r="C3" s="9" t="s">
        <v>4</v>
      </c>
      <c r="D3" s="9" t="s">
        <v>5</v>
      </c>
      <c r="E3" s="9" t="s">
        <v>6</v>
      </c>
    </row>
    <row r="4" customHeight="1" spans="1:5">
      <c r="A4" s="11">
        <v>1</v>
      </c>
      <c r="B4" s="12" t="s">
        <v>7</v>
      </c>
      <c r="C4" s="11"/>
      <c r="D4" s="11" t="s">
        <v>8</v>
      </c>
      <c r="E4" s="11"/>
    </row>
    <row r="5" customHeight="1" spans="1:5">
      <c r="A5" s="11">
        <v>2</v>
      </c>
      <c r="B5" s="12" t="s">
        <v>9</v>
      </c>
      <c r="C5" s="11"/>
      <c r="D5" s="11" t="s">
        <v>8</v>
      </c>
      <c r="E5" s="11"/>
    </row>
    <row r="6" customHeight="1" spans="1:5">
      <c r="A6" s="11">
        <v>3</v>
      </c>
      <c r="B6" s="12" t="s">
        <v>10</v>
      </c>
      <c r="C6" s="11"/>
      <c r="D6" s="11" t="s">
        <v>8</v>
      </c>
      <c r="E6" s="11"/>
    </row>
    <row r="7" customHeight="1" spans="1:5">
      <c r="A7" s="11">
        <v>4</v>
      </c>
      <c r="B7" s="12" t="s">
        <v>11</v>
      </c>
      <c r="C7" s="11"/>
      <c r="D7" s="11" t="s">
        <v>8</v>
      </c>
      <c r="E7" s="11"/>
    </row>
    <row r="8" customHeight="1" spans="1:5">
      <c r="A8" s="11">
        <v>5</v>
      </c>
      <c r="B8" s="12" t="s">
        <v>12</v>
      </c>
      <c r="C8" s="11"/>
      <c r="D8" s="11" t="s">
        <v>8</v>
      </c>
      <c r="E8" s="11"/>
    </row>
    <row r="9" customHeight="1" spans="1:5">
      <c r="A9" s="11">
        <v>6</v>
      </c>
      <c r="B9" s="12" t="s">
        <v>13</v>
      </c>
      <c r="C9" s="11" t="s">
        <v>14</v>
      </c>
      <c r="D9" s="11" t="s">
        <v>8</v>
      </c>
      <c r="E9" s="11"/>
    </row>
    <row r="10" customHeight="1" spans="1:5">
      <c r="A10" s="11">
        <v>7</v>
      </c>
      <c r="B10" s="12" t="s">
        <v>15</v>
      </c>
      <c r="C10" s="11" t="s">
        <v>16</v>
      </c>
      <c r="D10" s="11" t="s">
        <v>17</v>
      </c>
      <c r="E10" s="11"/>
    </row>
    <row r="11" customHeight="1" spans="1:5">
      <c r="A11" s="11">
        <v>8</v>
      </c>
      <c r="B11" s="12" t="s">
        <v>18</v>
      </c>
      <c r="C11" s="11" t="s">
        <v>19</v>
      </c>
      <c r="D11" s="11" t="s">
        <v>17</v>
      </c>
      <c r="E11" s="11"/>
    </row>
    <row r="12" customHeight="1" spans="1:5">
      <c r="A12" s="11">
        <v>9</v>
      </c>
      <c r="B12" s="12" t="s">
        <v>20</v>
      </c>
      <c r="C12" s="11" t="s">
        <v>21</v>
      </c>
      <c r="D12" s="11" t="s">
        <v>17</v>
      </c>
      <c r="E12" s="11"/>
    </row>
    <row r="13" customHeight="1" spans="1:5">
      <c r="A13" s="11">
        <v>10</v>
      </c>
      <c r="B13" s="12" t="s">
        <v>22</v>
      </c>
      <c r="C13" s="11" t="s">
        <v>21</v>
      </c>
      <c r="D13" s="11" t="s">
        <v>17</v>
      </c>
      <c r="E13" s="11"/>
    </row>
    <row r="14" customHeight="1" spans="1:5">
      <c r="A14" s="11">
        <v>11</v>
      </c>
      <c r="B14" s="11" t="s">
        <v>23</v>
      </c>
      <c r="C14" s="11" t="s">
        <v>24</v>
      </c>
      <c r="D14" s="11" t="s">
        <v>17</v>
      </c>
      <c r="E14" s="11"/>
    </row>
    <row r="15" customHeight="1" spans="1:5">
      <c r="A15" s="11">
        <v>12</v>
      </c>
      <c r="B15" s="11" t="s">
        <v>25</v>
      </c>
      <c r="C15" s="11" t="s">
        <v>24</v>
      </c>
      <c r="D15" s="11" t="s">
        <v>17</v>
      </c>
      <c r="E15" s="11"/>
    </row>
    <row r="16" customHeight="1" spans="1:5">
      <c r="A16" s="11">
        <v>13</v>
      </c>
      <c r="B16" s="11" t="s">
        <v>26</v>
      </c>
      <c r="C16" s="11" t="s">
        <v>24</v>
      </c>
      <c r="D16" s="11" t="s">
        <v>17</v>
      </c>
      <c r="E16" s="11"/>
    </row>
    <row r="17" customHeight="1" spans="1:5">
      <c r="A17" s="11">
        <v>14</v>
      </c>
      <c r="B17" s="11" t="s">
        <v>27</v>
      </c>
      <c r="C17" s="11" t="s">
        <v>28</v>
      </c>
      <c r="D17" s="11" t="s">
        <v>17</v>
      </c>
      <c r="E17" s="11"/>
    </row>
    <row r="18" customHeight="1" spans="1:5">
      <c r="A18" s="11">
        <v>15</v>
      </c>
      <c r="B18" s="11" t="s">
        <v>29</v>
      </c>
      <c r="C18" s="11"/>
      <c r="D18" s="11" t="s">
        <v>17</v>
      </c>
      <c r="E18" s="11"/>
    </row>
    <row r="19" customHeight="1" spans="1:5">
      <c r="A19" s="11">
        <v>16</v>
      </c>
      <c r="B19" s="11" t="s">
        <v>30</v>
      </c>
      <c r="C19" s="11" t="s">
        <v>31</v>
      </c>
      <c r="D19" s="11" t="s">
        <v>17</v>
      </c>
      <c r="E19" s="11"/>
    </row>
    <row r="20" customHeight="1" spans="1:5">
      <c r="A20" s="11">
        <v>17</v>
      </c>
      <c r="B20" s="11" t="s">
        <v>32</v>
      </c>
      <c r="C20" s="11" t="s">
        <v>24</v>
      </c>
      <c r="D20" s="11" t="s">
        <v>17</v>
      </c>
      <c r="E20" s="11"/>
    </row>
    <row r="21" customHeight="1" spans="1:5">
      <c r="A21" s="11">
        <v>18</v>
      </c>
      <c r="B21" s="11" t="s">
        <v>33</v>
      </c>
      <c r="C21" s="11" t="s">
        <v>34</v>
      </c>
      <c r="D21" s="11" t="s">
        <v>17</v>
      </c>
      <c r="E21" s="11"/>
    </row>
    <row r="22" customHeight="1" spans="1:5">
      <c r="A22" s="11">
        <v>19</v>
      </c>
      <c r="B22" s="11" t="s">
        <v>35</v>
      </c>
      <c r="C22" s="11" t="s">
        <v>31</v>
      </c>
      <c r="D22" s="11" t="s">
        <v>17</v>
      </c>
      <c r="E22" s="11"/>
    </row>
    <row r="23" customHeight="1" spans="1:5">
      <c r="A23" s="11">
        <v>20</v>
      </c>
      <c r="B23" s="11" t="s">
        <v>36</v>
      </c>
      <c r="C23" s="11"/>
      <c r="D23" s="11" t="s">
        <v>37</v>
      </c>
      <c r="E23" s="11"/>
    </row>
    <row r="24" customHeight="1" spans="1:5">
      <c r="A24" s="11">
        <v>21</v>
      </c>
      <c r="B24" s="11" t="s">
        <v>38</v>
      </c>
      <c r="C24" s="11" t="s">
        <v>39</v>
      </c>
      <c r="D24" s="11" t="s">
        <v>37</v>
      </c>
      <c r="E24" s="11"/>
    </row>
    <row r="25" customHeight="1" spans="1:5">
      <c r="A25" s="11">
        <v>22</v>
      </c>
      <c r="B25" s="11" t="s">
        <v>40</v>
      </c>
      <c r="C25" s="11" t="s">
        <v>41</v>
      </c>
      <c r="D25" s="11" t="s">
        <v>37</v>
      </c>
      <c r="E25" s="11"/>
    </row>
    <row r="26" customHeight="1" spans="1:5">
      <c r="A26" s="11">
        <v>23</v>
      </c>
      <c r="B26" s="11" t="s">
        <v>42</v>
      </c>
      <c r="C26" s="11" t="s">
        <v>43</v>
      </c>
      <c r="D26" s="11" t="s">
        <v>37</v>
      </c>
      <c r="E26" s="11"/>
    </row>
    <row r="27" customHeight="1" spans="1:5">
      <c r="A27" s="11">
        <v>24</v>
      </c>
      <c r="B27" s="11" t="s">
        <v>44</v>
      </c>
      <c r="C27" s="11" t="s">
        <v>45</v>
      </c>
      <c r="D27" s="11" t="s">
        <v>37</v>
      </c>
      <c r="E27" s="11"/>
    </row>
    <row r="28" customHeight="1" spans="1:5">
      <c r="A28" s="11">
        <v>25</v>
      </c>
      <c r="B28" s="11" t="s">
        <v>46</v>
      </c>
      <c r="C28" s="11" t="s">
        <v>41</v>
      </c>
      <c r="D28" s="11" t="s">
        <v>37</v>
      </c>
      <c r="E28" s="11"/>
    </row>
    <row r="29" customHeight="1" spans="1:5">
      <c r="A29" s="11">
        <v>26</v>
      </c>
      <c r="B29" s="11" t="s">
        <v>47</v>
      </c>
      <c r="C29" s="11" t="s">
        <v>48</v>
      </c>
      <c r="D29" s="11" t="s">
        <v>37</v>
      </c>
      <c r="E29" s="11"/>
    </row>
    <row r="30" customHeight="1" spans="1:5">
      <c r="A30" s="11">
        <v>27</v>
      </c>
      <c r="B30" s="11" t="s">
        <v>49</v>
      </c>
      <c r="C30" s="11" t="s">
        <v>50</v>
      </c>
      <c r="D30" s="11" t="s">
        <v>37</v>
      </c>
      <c r="E30" s="11"/>
    </row>
    <row r="31" customHeight="1" spans="1:5">
      <c r="A31" s="11">
        <v>28</v>
      </c>
      <c r="B31" s="11" t="s">
        <v>51</v>
      </c>
      <c r="C31" s="11" t="s">
        <v>24</v>
      </c>
      <c r="D31" s="11" t="s">
        <v>52</v>
      </c>
      <c r="E31" s="11"/>
    </row>
    <row r="32" customHeight="1" spans="1:5">
      <c r="A32" s="11">
        <v>29</v>
      </c>
      <c r="B32" s="11" t="s">
        <v>53</v>
      </c>
      <c r="C32" s="11" t="s">
        <v>54</v>
      </c>
      <c r="D32" s="11" t="s">
        <v>52</v>
      </c>
      <c r="E32" s="11"/>
    </row>
    <row r="33" customHeight="1" spans="1:5">
      <c r="A33" s="11">
        <v>30</v>
      </c>
      <c r="B33" s="11" t="s">
        <v>55</v>
      </c>
      <c r="C33" s="11" t="s">
        <v>24</v>
      </c>
      <c r="D33" s="11" t="s">
        <v>52</v>
      </c>
      <c r="E33" s="11"/>
    </row>
    <row r="34" customHeight="1" spans="1:5">
      <c r="A34" s="11">
        <v>31</v>
      </c>
      <c r="B34" s="11" t="s">
        <v>56</v>
      </c>
      <c r="C34" s="11" t="s">
        <v>24</v>
      </c>
      <c r="D34" s="11" t="s">
        <v>57</v>
      </c>
      <c r="E34" s="11"/>
    </row>
    <row r="35" customHeight="1" spans="1:5">
      <c r="A35" s="11">
        <v>32</v>
      </c>
      <c r="B35" s="11" t="s">
        <v>58</v>
      </c>
      <c r="C35" s="11" t="s">
        <v>59</v>
      </c>
      <c r="D35" s="11" t="s">
        <v>60</v>
      </c>
      <c r="E35" s="11"/>
    </row>
    <row r="36" customHeight="1" spans="1:5">
      <c r="A36" s="8" t="s">
        <v>61</v>
      </c>
      <c r="B36" s="8"/>
      <c r="C36" s="8"/>
      <c r="D36" s="8"/>
      <c r="E36" s="8"/>
    </row>
    <row r="37" customHeight="1" spans="1:5">
      <c r="A37" s="9" t="s">
        <v>2</v>
      </c>
      <c r="B37" s="10" t="s">
        <v>3</v>
      </c>
      <c r="C37" s="9" t="s">
        <v>4</v>
      </c>
      <c r="D37" s="9" t="s">
        <v>5</v>
      </c>
      <c r="E37" s="9" t="s">
        <v>6</v>
      </c>
    </row>
    <row r="38" customHeight="1" spans="1:5">
      <c r="A38" s="11">
        <v>33</v>
      </c>
      <c r="B38" s="13" t="s">
        <v>62</v>
      </c>
      <c r="C38" s="11"/>
      <c r="D38" s="11" t="s">
        <v>17</v>
      </c>
      <c r="E38" s="11"/>
    </row>
    <row r="39" customHeight="1" spans="1:5">
      <c r="A39" s="11">
        <v>34</v>
      </c>
      <c r="B39" s="13" t="s">
        <v>63</v>
      </c>
      <c r="C39" s="11"/>
      <c r="D39" s="11" t="s">
        <v>17</v>
      </c>
      <c r="E39" s="11"/>
    </row>
    <row r="40" customHeight="1" spans="1:5">
      <c r="A40" s="11">
        <v>35</v>
      </c>
      <c r="B40" s="13" t="s">
        <v>64</v>
      </c>
      <c r="C40" s="11"/>
      <c r="D40" s="11" t="s">
        <v>17</v>
      </c>
      <c r="E40" s="11"/>
    </row>
    <row r="41" customHeight="1" spans="1:5">
      <c r="A41" s="11">
        <v>36</v>
      </c>
      <c r="B41" s="13" t="s">
        <v>65</v>
      </c>
      <c r="C41" s="11" t="s">
        <v>66</v>
      </c>
      <c r="D41" s="11" t="s">
        <v>17</v>
      </c>
      <c r="E41" s="11"/>
    </row>
    <row r="42" customHeight="1" spans="1:5">
      <c r="A42" s="11">
        <v>37</v>
      </c>
      <c r="B42" s="13" t="s">
        <v>67</v>
      </c>
      <c r="C42" s="11"/>
      <c r="D42" s="11" t="s">
        <v>17</v>
      </c>
      <c r="E42" s="11"/>
    </row>
    <row r="43" customHeight="1" spans="1:5">
      <c r="A43" s="11">
        <v>38</v>
      </c>
      <c r="B43" s="13" t="s">
        <v>68</v>
      </c>
      <c r="C43" s="11"/>
      <c r="D43" s="11" t="s">
        <v>17</v>
      </c>
      <c r="E43" s="11"/>
    </row>
    <row r="44" customHeight="1" spans="1:5">
      <c r="A44" s="11">
        <v>39</v>
      </c>
      <c r="B44" s="13" t="s">
        <v>69</v>
      </c>
      <c r="C44" s="11"/>
      <c r="D44" s="11" t="s">
        <v>17</v>
      </c>
      <c r="E44" s="11"/>
    </row>
    <row r="45" customHeight="1" spans="1:5">
      <c r="A45" s="11">
        <v>40</v>
      </c>
      <c r="B45" s="13" t="s">
        <v>70</v>
      </c>
      <c r="C45" s="14"/>
      <c r="D45" s="11" t="s">
        <v>17</v>
      </c>
      <c r="E45" s="11"/>
    </row>
    <row r="46" customHeight="1" spans="1:5">
      <c r="A46" s="11">
        <v>41</v>
      </c>
      <c r="B46" s="13" t="s">
        <v>71</v>
      </c>
      <c r="C46" s="14" t="s">
        <v>72</v>
      </c>
      <c r="D46" s="11" t="s">
        <v>17</v>
      </c>
      <c r="E46" s="11"/>
    </row>
    <row r="47" customHeight="1" spans="1:5">
      <c r="A47" s="11">
        <v>42</v>
      </c>
      <c r="B47" s="13" t="s">
        <v>73</v>
      </c>
      <c r="C47" s="14" t="s">
        <v>74</v>
      </c>
      <c r="D47" s="11" t="s">
        <v>17</v>
      </c>
      <c r="E47" s="11"/>
    </row>
    <row r="48" customHeight="1" spans="1:5">
      <c r="A48" s="11">
        <v>43</v>
      </c>
      <c r="B48" s="13" t="s">
        <v>75</v>
      </c>
      <c r="C48" s="14" t="s">
        <v>76</v>
      </c>
      <c r="D48" s="11" t="s">
        <v>17</v>
      </c>
      <c r="E48" s="11"/>
    </row>
    <row r="49" customHeight="1" spans="1:5">
      <c r="A49" s="11">
        <v>44</v>
      </c>
      <c r="B49" s="13" t="s">
        <v>77</v>
      </c>
      <c r="C49" s="14" t="s">
        <v>78</v>
      </c>
      <c r="D49" s="11" t="s">
        <v>17</v>
      </c>
      <c r="E49" s="11"/>
    </row>
    <row r="50" customHeight="1" spans="1:5">
      <c r="A50" s="11">
        <v>45</v>
      </c>
      <c r="B50" s="13" t="s">
        <v>79</v>
      </c>
      <c r="C50" s="14" t="s">
        <v>80</v>
      </c>
      <c r="D50" s="11" t="s">
        <v>17</v>
      </c>
      <c r="E50" s="11"/>
    </row>
    <row r="51" customHeight="1" spans="1:5">
      <c r="A51" s="11">
        <v>46</v>
      </c>
      <c r="B51" s="13" t="s">
        <v>81</v>
      </c>
      <c r="C51" s="14" t="s">
        <v>82</v>
      </c>
      <c r="D51" s="11" t="s">
        <v>17</v>
      </c>
      <c r="E51" s="11"/>
    </row>
    <row r="52" customHeight="1" spans="1:5">
      <c r="A52" s="11">
        <v>47</v>
      </c>
      <c r="B52" s="13" t="s">
        <v>83</v>
      </c>
      <c r="C52" s="14" t="s">
        <v>84</v>
      </c>
      <c r="D52" s="11" t="s">
        <v>17</v>
      </c>
      <c r="E52" s="11"/>
    </row>
    <row r="53" customHeight="1" spans="1:5">
      <c r="A53" s="11">
        <v>48</v>
      </c>
      <c r="B53" s="13" t="s">
        <v>85</v>
      </c>
      <c r="C53" s="14" t="s">
        <v>86</v>
      </c>
      <c r="D53" s="11" t="s">
        <v>17</v>
      </c>
      <c r="E53" s="11"/>
    </row>
    <row r="54" customHeight="1" spans="1:5">
      <c r="A54" s="11">
        <v>49</v>
      </c>
      <c r="B54" s="13" t="s">
        <v>87</v>
      </c>
      <c r="C54" s="11"/>
      <c r="D54" s="11" t="s">
        <v>17</v>
      </c>
      <c r="E54" s="11"/>
    </row>
    <row r="55" customHeight="1" spans="1:5">
      <c r="A55" s="8" t="s">
        <v>88</v>
      </c>
      <c r="B55" s="8"/>
      <c r="C55" s="8"/>
      <c r="D55" s="8"/>
      <c r="E55" s="8"/>
    </row>
    <row r="56" customHeight="1" spans="1:5">
      <c r="A56" s="9" t="s">
        <v>2</v>
      </c>
      <c r="B56" s="10" t="s">
        <v>3</v>
      </c>
      <c r="C56" s="9" t="s">
        <v>4</v>
      </c>
      <c r="D56" s="9" t="s">
        <v>5</v>
      </c>
      <c r="E56" s="9" t="s">
        <v>6</v>
      </c>
    </row>
    <row r="57" customHeight="1" spans="1:5">
      <c r="A57" s="11">
        <v>50</v>
      </c>
      <c r="B57" s="11" t="s">
        <v>89</v>
      </c>
      <c r="C57" s="11" t="s">
        <v>90</v>
      </c>
      <c r="D57" s="11" t="s">
        <v>37</v>
      </c>
      <c r="E57" s="11"/>
    </row>
    <row r="58" customHeight="1" spans="1:5">
      <c r="A58" s="11">
        <v>51</v>
      </c>
      <c r="B58" s="11" t="s">
        <v>91</v>
      </c>
      <c r="C58" s="11" t="s">
        <v>92</v>
      </c>
      <c r="D58" s="11" t="s">
        <v>37</v>
      </c>
      <c r="E58" s="11"/>
    </row>
    <row r="59" customHeight="1" spans="1:5">
      <c r="A59" s="11">
        <v>52</v>
      </c>
      <c r="B59" s="11" t="s">
        <v>93</v>
      </c>
      <c r="C59" s="11" t="s">
        <v>94</v>
      </c>
      <c r="D59" s="11" t="s">
        <v>37</v>
      </c>
      <c r="E59" s="11"/>
    </row>
    <row r="60" customHeight="1" spans="1:5">
      <c r="A60" s="11">
        <v>53</v>
      </c>
      <c r="B60" s="11" t="s">
        <v>95</v>
      </c>
      <c r="C60" s="11"/>
      <c r="D60" s="11" t="s">
        <v>17</v>
      </c>
      <c r="E60" s="11"/>
    </row>
    <row r="61" customHeight="1" spans="1:5">
      <c r="A61" s="11">
        <v>54</v>
      </c>
      <c r="B61" s="11" t="s">
        <v>96</v>
      </c>
      <c r="C61" s="11" t="s">
        <v>97</v>
      </c>
      <c r="D61" s="11" t="s">
        <v>37</v>
      </c>
      <c r="E61" s="11"/>
    </row>
    <row r="62" customHeight="1" spans="1:5">
      <c r="A62" s="11">
        <v>55</v>
      </c>
      <c r="B62" s="11" t="s">
        <v>98</v>
      </c>
      <c r="C62" s="11" t="s">
        <v>99</v>
      </c>
      <c r="D62" s="11" t="s">
        <v>100</v>
      </c>
      <c r="E62" s="11"/>
    </row>
    <row r="63" customHeight="1" spans="1:5">
      <c r="A63" s="11">
        <v>56</v>
      </c>
      <c r="B63" s="11" t="s">
        <v>101</v>
      </c>
      <c r="C63" s="11"/>
      <c r="D63" s="11" t="s">
        <v>102</v>
      </c>
      <c r="E63" s="11"/>
    </row>
    <row r="64" customHeight="1" spans="1:5">
      <c r="A64" s="11">
        <v>58</v>
      </c>
      <c r="B64" s="11" t="s">
        <v>103</v>
      </c>
      <c r="C64" s="11"/>
      <c r="D64" s="11" t="s">
        <v>60</v>
      </c>
      <c r="E64" s="11"/>
    </row>
    <row r="65" customHeight="1" spans="1:5">
      <c r="A65" s="11">
        <v>59</v>
      </c>
      <c r="B65" s="11" t="s">
        <v>104</v>
      </c>
      <c r="C65" s="11"/>
      <c r="D65" s="11" t="s">
        <v>60</v>
      </c>
      <c r="E65" s="11"/>
    </row>
    <row r="66" customHeight="1" spans="1:5">
      <c r="A66" s="11">
        <v>60</v>
      </c>
      <c r="B66" s="11" t="s">
        <v>105</v>
      </c>
      <c r="C66" s="11"/>
      <c r="D66" s="11" t="s">
        <v>106</v>
      </c>
      <c r="E66" s="11"/>
    </row>
    <row r="67" customHeight="1" spans="1:5">
      <c r="A67" s="11">
        <v>61</v>
      </c>
      <c r="B67" s="11" t="s">
        <v>107</v>
      </c>
      <c r="C67" s="11"/>
      <c r="D67" s="11" t="s">
        <v>17</v>
      </c>
      <c r="E67" s="11"/>
    </row>
    <row r="68" customHeight="1" spans="1:5">
      <c r="A68" s="11">
        <v>62</v>
      </c>
      <c r="B68" s="11" t="s">
        <v>108</v>
      </c>
      <c r="C68" s="11"/>
      <c r="D68" s="11" t="s">
        <v>109</v>
      </c>
      <c r="E68" s="11"/>
    </row>
    <row r="69" customHeight="1" spans="1:5">
      <c r="A69" s="8" t="s">
        <v>110</v>
      </c>
      <c r="B69" s="8"/>
      <c r="C69" s="8"/>
      <c r="D69" s="8"/>
      <c r="E69" s="8"/>
    </row>
    <row r="70" customHeight="1" spans="1:5">
      <c r="A70" s="9" t="s">
        <v>2</v>
      </c>
      <c r="B70" s="10" t="s">
        <v>3</v>
      </c>
      <c r="C70" s="9" t="s">
        <v>4</v>
      </c>
      <c r="D70" s="9" t="s">
        <v>5</v>
      </c>
      <c r="E70" s="9" t="s">
        <v>6</v>
      </c>
    </row>
    <row r="71" customHeight="1" spans="1:5">
      <c r="A71" s="11">
        <v>63</v>
      </c>
      <c r="B71" s="11" t="s">
        <v>111</v>
      </c>
      <c r="C71" s="11" t="s">
        <v>112</v>
      </c>
      <c r="D71" s="11" t="s">
        <v>17</v>
      </c>
      <c r="E71" s="11"/>
    </row>
    <row r="72" customHeight="1" spans="1:5">
      <c r="A72" s="11">
        <v>64</v>
      </c>
      <c r="B72" s="11" t="s">
        <v>113</v>
      </c>
      <c r="C72" s="11" t="s">
        <v>114</v>
      </c>
      <c r="D72" s="11" t="s">
        <v>17</v>
      </c>
      <c r="E72" s="11"/>
    </row>
    <row r="73" customHeight="1" spans="1:5">
      <c r="A73" s="11">
        <v>65</v>
      </c>
      <c r="B73" s="11" t="s">
        <v>115</v>
      </c>
      <c r="C73" s="11" t="s">
        <v>116</v>
      </c>
      <c r="D73" s="11" t="s">
        <v>17</v>
      </c>
      <c r="E73" s="11"/>
    </row>
    <row r="74" customHeight="1" spans="1:5">
      <c r="A74" s="11">
        <v>66</v>
      </c>
      <c r="B74" s="11" t="s">
        <v>117</v>
      </c>
      <c r="C74" s="11"/>
      <c r="D74" s="11" t="s">
        <v>17</v>
      </c>
      <c r="E74" s="11"/>
    </row>
    <row r="75" customHeight="1" spans="1:5">
      <c r="A75" s="11">
        <v>67</v>
      </c>
      <c r="B75" s="11" t="s">
        <v>118</v>
      </c>
      <c r="C75" s="11" t="s">
        <v>119</v>
      </c>
      <c r="D75" s="11" t="s">
        <v>17</v>
      </c>
      <c r="E75" s="11"/>
    </row>
    <row r="76" customHeight="1" spans="1:5">
      <c r="A76" s="11">
        <v>68</v>
      </c>
      <c r="B76" s="11" t="s">
        <v>120</v>
      </c>
      <c r="C76" s="11" t="s">
        <v>121</v>
      </c>
      <c r="D76" s="11" t="s">
        <v>17</v>
      </c>
      <c r="E76" s="11"/>
    </row>
    <row r="77" customHeight="1" spans="1:5">
      <c r="A77" s="11">
        <v>69</v>
      </c>
      <c r="B77" s="11" t="s">
        <v>122</v>
      </c>
      <c r="C77" s="11" t="s">
        <v>123</v>
      </c>
      <c r="D77" s="11" t="s">
        <v>17</v>
      </c>
      <c r="E77" s="11"/>
    </row>
    <row r="78" customHeight="1" spans="1:5">
      <c r="A78" s="11">
        <v>70</v>
      </c>
      <c r="B78" s="11" t="s">
        <v>124</v>
      </c>
      <c r="C78" s="11" t="s">
        <v>24</v>
      </c>
      <c r="D78" s="11" t="s">
        <v>17</v>
      </c>
      <c r="E78" s="11"/>
    </row>
    <row r="79" customHeight="1" spans="1:5">
      <c r="A79" s="11">
        <v>71</v>
      </c>
      <c r="B79" s="11" t="s">
        <v>125</v>
      </c>
      <c r="C79" s="11"/>
      <c r="D79" s="11" t="s">
        <v>17</v>
      </c>
      <c r="E79" s="11"/>
    </row>
    <row r="80" customHeight="1" spans="1:5">
      <c r="A80" s="11">
        <v>72</v>
      </c>
      <c r="B80" s="11" t="s">
        <v>126</v>
      </c>
      <c r="C80" s="11"/>
      <c r="D80" s="11" t="s">
        <v>17</v>
      </c>
      <c r="E80" s="11"/>
    </row>
    <row r="81" customHeight="1" spans="1:5">
      <c r="A81" s="11">
        <v>73</v>
      </c>
      <c r="B81" s="11" t="s">
        <v>127</v>
      </c>
      <c r="C81" s="11"/>
      <c r="D81" s="11" t="s">
        <v>17</v>
      </c>
      <c r="E81" s="11"/>
    </row>
    <row r="82" customHeight="1" spans="1:5">
      <c r="A82" s="11">
        <v>74</v>
      </c>
      <c r="B82" s="11" t="s">
        <v>128</v>
      </c>
      <c r="C82" s="11"/>
      <c r="D82" s="11" t="s">
        <v>17</v>
      </c>
      <c r="E82" s="11"/>
    </row>
    <row r="83" customHeight="1" spans="1:5">
      <c r="A83" s="11">
        <v>75</v>
      </c>
      <c r="B83" s="11" t="s">
        <v>129</v>
      </c>
      <c r="C83" s="11"/>
      <c r="D83" s="11" t="s">
        <v>8</v>
      </c>
      <c r="E83" s="11"/>
    </row>
    <row r="84" customHeight="1" spans="1:5">
      <c r="A84" s="11">
        <v>76</v>
      </c>
      <c r="B84" s="11" t="s">
        <v>130</v>
      </c>
      <c r="C84" s="11"/>
      <c r="D84" s="11" t="s">
        <v>17</v>
      </c>
      <c r="E84" s="11"/>
    </row>
    <row r="85" customHeight="1" spans="1:5">
      <c r="A85" s="11">
        <v>77</v>
      </c>
      <c r="B85" s="11" t="s">
        <v>131</v>
      </c>
      <c r="C85" s="11" t="s">
        <v>132</v>
      </c>
      <c r="D85" s="11" t="s">
        <v>133</v>
      </c>
      <c r="E85" s="11"/>
    </row>
    <row r="86" customHeight="1" spans="1:5">
      <c r="A86" s="8" t="s">
        <v>134</v>
      </c>
      <c r="B86" s="8"/>
      <c r="C86" s="8"/>
      <c r="D86" s="8"/>
      <c r="E86" s="8"/>
    </row>
    <row r="87" customHeight="1" spans="1:5">
      <c r="A87" s="9" t="s">
        <v>2</v>
      </c>
      <c r="B87" s="10" t="s">
        <v>3</v>
      </c>
      <c r="C87" s="9" t="s">
        <v>4</v>
      </c>
      <c r="D87" s="9" t="s">
        <v>5</v>
      </c>
      <c r="E87" s="9" t="s">
        <v>6</v>
      </c>
    </row>
    <row r="88" customHeight="1" spans="1:5">
      <c r="A88" s="11">
        <v>78</v>
      </c>
      <c r="B88" s="11" t="s">
        <v>135</v>
      </c>
      <c r="C88" s="11"/>
      <c r="D88" s="11" t="s">
        <v>17</v>
      </c>
      <c r="E88" s="11"/>
    </row>
    <row r="89" customHeight="1" spans="1:5">
      <c r="A89" s="11">
        <v>79</v>
      </c>
      <c r="B89" s="11" t="s">
        <v>136</v>
      </c>
      <c r="C89" s="11" t="s">
        <v>137</v>
      </c>
      <c r="D89" s="11" t="s">
        <v>17</v>
      </c>
      <c r="E89" s="11"/>
    </row>
    <row r="90" customHeight="1" spans="1:5">
      <c r="A90" s="11">
        <v>80</v>
      </c>
      <c r="B90" s="11" t="s">
        <v>138</v>
      </c>
      <c r="C90" s="11" t="s">
        <v>139</v>
      </c>
      <c r="D90" s="11" t="s">
        <v>17</v>
      </c>
      <c r="E90" s="11"/>
    </row>
    <row r="91" customHeight="1" spans="1:5">
      <c r="A91" s="11">
        <v>81</v>
      </c>
      <c r="B91" s="11" t="s">
        <v>140</v>
      </c>
      <c r="C91" s="11"/>
      <c r="D91" s="11" t="s">
        <v>17</v>
      </c>
      <c r="E91" s="11"/>
    </row>
    <row r="92" customHeight="1" spans="1:5">
      <c r="A92" s="11">
        <v>82</v>
      </c>
      <c r="B92" s="11" t="s">
        <v>141</v>
      </c>
      <c r="C92" s="11"/>
      <c r="D92" s="11" t="s">
        <v>17</v>
      </c>
      <c r="E92" s="11"/>
    </row>
    <row r="93" customHeight="1" spans="1:5">
      <c r="A93" s="11">
        <v>83</v>
      </c>
      <c r="B93" s="11" t="s">
        <v>142</v>
      </c>
      <c r="C93" s="11"/>
      <c r="D93" s="11" t="s">
        <v>17</v>
      </c>
      <c r="E93" s="11"/>
    </row>
    <row r="94" customHeight="1" spans="1:5">
      <c r="A94" s="11">
        <v>84</v>
      </c>
      <c r="B94" s="11" t="s">
        <v>143</v>
      </c>
      <c r="C94" s="11"/>
      <c r="D94" s="11" t="s">
        <v>17</v>
      </c>
      <c r="E94" s="11"/>
    </row>
    <row r="95" customHeight="1" spans="1:5">
      <c r="A95" s="11">
        <v>85</v>
      </c>
      <c r="B95" s="11" t="s">
        <v>144</v>
      </c>
      <c r="C95" s="11"/>
      <c r="D95" s="11" t="s">
        <v>17</v>
      </c>
      <c r="E95" s="11"/>
    </row>
    <row r="96" customHeight="1" spans="1:5">
      <c r="A96" s="11">
        <v>86</v>
      </c>
      <c r="B96" s="11" t="s">
        <v>145</v>
      </c>
      <c r="C96" s="11"/>
      <c r="D96" s="11" t="s">
        <v>17</v>
      </c>
      <c r="E96" s="11"/>
    </row>
    <row r="97" customHeight="1" spans="1:5">
      <c r="A97" s="11">
        <v>87</v>
      </c>
      <c r="B97" s="11" t="s">
        <v>146</v>
      </c>
      <c r="C97" s="11"/>
      <c r="D97" s="11" t="s">
        <v>17</v>
      </c>
      <c r="E97" s="11"/>
    </row>
    <row r="98" customHeight="1" spans="1:5">
      <c r="A98" s="11">
        <v>88</v>
      </c>
      <c r="B98" s="11" t="s">
        <v>147</v>
      </c>
      <c r="C98" s="11"/>
      <c r="D98" s="11" t="s">
        <v>17</v>
      </c>
      <c r="E98" s="11"/>
    </row>
    <row r="99" customHeight="1" spans="1:5">
      <c r="A99" s="11">
        <v>89</v>
      </c>
      <c r="B99" s="11" t="s">
        <v>148</v>
      </c>
      <c r="C99" s="11" t="s">
        <v>149</v>
      </c>
      <c r="D99" s="11" t="s">
        <v>17</v>
      </c>
      <c r="E99" s="11"/>
    </row>
    <row r="100" customHeight="1" spans="1:5">
      <c r="A100" s="11">
        <v>90</v>
      </c>
      <c r="B100" s="11" t="s">
        <v>150</v>
      </c>
      <c r="C100" s="11" t="s">
        <v>151</v>
      </c>
      <c r="D100" s="11" t="s">
        <v>17</v>
      </c>
      <c r="E100" s="11"/>
    </row>
    <row r="101" customHeight="1" spans="1:5">
      <c r="A101" s="11">
        <v>91</v>
      </c>
      <c r="B101" s="11" t="s">
        <v>150</v>
      </c>
      <c r="C101" s="11" t="s">
        <v>152</v>
      </c>
      <c r="D101" s="11" t="s">
        <v>17</v>
      </c>
      <c r="E101" s="11"/>
    </row>
    <row r="102" customHeight="1" spans="1:5">
      <c r="A102" s="11">
        <v>92</v>
      </c>
      <c r="B102" s="11" t="s">
        <v>150</v>
      </c>
      <c r="C102" s="11" t="s">
        <v>153</v>
      </c>
      <c r="D102" s="11" t="s">
        <v>17</v>
      </c>
      <c r="E102" s="11"/>
    </row>
    <row r="103" customHeight="1" spans="1:5">
      <c r="A103" s="11">
        <v>93</v>
      </c>
      <c r="B103" s="11" t="s">
        <v>154</v>
      </c>
      <c r="C103" s="11" t="s">
        <v>155</v>
      </c>
      <c r="D103" s="11" t="s">
        <v>156</v>
      </c>
      <c r="E103" s="11"/>
    </row>
    <row r="104" customHeight="1" spans="1:5">
      <c r="A104" s="11">
        <v>94</v>
      </c>
      <c r="B104" s="11" t="s">
        <v>154</v>
      </c>
      <c r="C104" s="11" t="s">
        <v>157</v>
      </c>
      <c r="D104" s="11" t="s">
        <v>156</v>
      </c>
      <c r="E104" s="11"/>
    </row>
    <row r="105" customHeight="1" spans="1:5">
      <c r="A105" s="11">
        <v>95</v>
      </c>
      <c r="B105" s="11" t="s">
        <v>154</v>
      </c>
      <c r="C105" s="11" t="s">
        <v>158</v>
      </c>
      <c r="D105" s="11" t="s">
        <v>156</v>
      </c>
      <c r="E105" s="11"/>
    </row>
    <row r="106" customHeight="1" spans="1:5">
      <c r="A106" s="11">
        <v>96</v>
      </c>
      <c r="B106" s="11" t="s">
        <v>159</v>
      </c>
      <c r="C106" s="11" t="s">
        <v>155</v>
      </c>
      <c r="D106" s="11" t="s">
        <v>160</v>
      </c>
      <c r="E106" s="11"/>
    </row>
    <row r="107" customHeight="1" spans="1:5">
      <c r="A107" s="11">
        <v>97</v>
      </c>
      <c r="B107" s="11" t="s">
        <v>159</v>
      </c>
      <c r="C107" s="11" t="s">
        <v>157</v>
      </c>
      <c r="D107" s="11" t="s">
        <v>160</v>
      </c>
      <c r="E107" s="11"/>
    </row>
    <row r="108" customHeight="1" spans="1:5">
      <c r="A108" s="11">
        <v>98</v>
      </c>
      <c r="B108" s="11" t="s">
        <v>159</v>
      </c>
      <c r="C108" s="11" t="s">
        <v>158</v>
      </c>
      <c r="D108" s="11" t="s">
        <v>160</v>
      </c>
      <c r="E108" s="11"/>
    </row>
    <row r="109" customHeight="1" spans="1:5">
      <c r="A109" s="11">
        <v>99</v>
      </c>
      <c r="B109" s="11" t="s">
        <v>161</v>
      </c>
      <c r="C109" s="11" t="s">
        <v>158</v>
      </c>
      <c r="D109" s="11" t="s">
        <v>162</v>
      </c>
      <c r="E109" s="11"/>
    </row>
    <row r="110" customHeight="1" spans="1:5">
      <c r="A110" s="11">
        <v>100</v>
      </c>
      <c r="B110" s="11" t="s">
        <v>161</v>
      </c>
      <c r="C110" s="11" t="s">
        <v>157</v>
      </c>
      <c r="D110" s="11" t="s">
        <v>162</v>
      </c>
      <c r="E110" s="11"/>
    </row>
    <row r="111" customHeight="1" spans="1:5">
      <c r="A111" s="11">
        <v>101</v>
      </c>
      <c r="B111" s="11" t="s">
        <v>161</v>
      </c>
      <c r="C111" s="11" t="s">
        <v>163</v>
      </c>
      <c r="D111" s="11" t="s">
        <v>162</v>
      </c>
      <c r="E111" s="11"/>
    </row>
    <row r="112" customHeight="1" spans="1:5">
      <c r="A112" s="11">
        <v>102</v>
      </c>
      <c r="B112" s="11" t="s">
        <v>164</v>
      </c>
      <c r="C112" s="11" t="s">
        <v>165</v>
      </c>
      <c r="D112" s="11" t="s">
        <v>156</v>
      </c>
      <c r="E112" s="11"/>
    </row>
    <row r="113" customHeight="1" spans="1:5">
      <c r="A113" s="11">
        <v>103</v>
      </c>
      <c r="B113" s="11" t="s">
        <v>166</v>
      </c>
      <c r="C113" s="11" t="s">
        <v>167</v>
      </c>
      <c r="D113" s="11" t="s">
        <v>17</v>
      </c>
      <c r="E113" s="11"/>
    </row>
    <row r="114" customHeight="1" spans="1:5">
      <c r="A114" s="11">
        <v>104</v>
      </c>
      <c r="B114" s="11" t="s">
        <v>166</v>
      </c>
      <c r="C114" s="11" t="s">
        <v>168</v>
      </c>
      <c r="D114" s="11" t="s">
        <v>17</v>
      </c>
      <c r="E114" s="11"/>
    </row>
    <row r="115" customHeight="1" spans="1:5">
      <c r="A115" s="11">
        <v>105</v>
      </c>
      <c r="B115" s="11" t="s">
        <v>166</v>
      </c>
      <c r="C115" s="11" t="s">
        <v>169</v>
      </c>
      <c r="D115" s="11" t="s">
        <v>17</v>
      </c>
      <c r="E115" s="11"/>
    </row>
    <row r="116" customHeight="1" spans="1:5">
      <c r="A116" s="11">
        <v>106</v>
      </c>
      <c r="B116" s="11" t="s">
        <v>166</v>
      </c>
      <c r="C116" s="11" t="s">
        <v>170</v>
      </c>
      <c r="D116" s="11" t="s">
        <v>17</v>
      </c>
      <c r="E116" s="11"/>
    </row>
    <row r="117" customHeight="1" spans="1:5">
      <c r="A117" s="11">
        <v>107</v>
      </c>
      <c r="B117" s="11" t="s">
        <v>171</v>
      </c>
      <c r="C117" s="11" t="s">
        <v>39</v>
      </c>
      <c r="D117" s="11" t="s">
        <v>17</v>
      </c>
      <c r="E117" s="11"/>
    </row>
    <row r="118" customHeight="1" spans="1:5">
      <c r="A118" s="11">
        <v>108</v>
      </c>
      <c r="B118" s="11" t="s">
        <v>172</v>
      </c>
      <c r="C118" s="11"/>
      <c r="D118" s="11" t="s">
        <v>17</v>
      </c>
      <c r="E118" s="11"/>
    </row>
    <row r="119" customHeight="1" spans="1:5">
      <c r="A119" s="11">
        <v>109</v>
      </c>
      <c r="B119" s="11" t="s">
        <v>173</v>
      </c>
      <c r="C119" s="11" t="s">
        <v>174</v>
      </c>
      <c r="D119" s="11" t="s">
        <v>52</v>
      </c>
      <c r="E119" s="11"/>
    </row>
    <row r="120" customHeight="1" spans="1:5">
      <c r="A120" s="11">
        <v>110</v>
      </c>
      <c r="B120" s="11" t="s">
        <v>173</v>
      </c>
      <c r="C120" s="11" t="s">
        <v>175</v>
      </c>
      <c r="D120" s="11" t="s">
        <v>52</v>
      </c>
      <c r="E120" s="11"/>
    </row>
    <row r="121" customHeight="1" spans="1:5">
      <c r="A121" s="11">
        <v>111</v>
      </c>
      <c r="B121" s="11" t="s">
        <v>176</v>
      </c>
      <c r="C121" s="11"/>
      <c r="D121" s="11" t="s">
        <v>52</v>
      </c>
      <c r="E121" s="11"/>
    </row>
    <row r="122" customHeight="1" spans="1:5">
      <c r="A122" s="11">
        <v>112</v>
      </c>
      <c r="B122" s="11" t="s">
        <v>177</v>
      </c>
      <c r="C122" s="11" t="s">
        <v>178</v>
      </c>
      <c r="D122" s="11" t="s">
        <v>60</v>
      </c>
      <c r="E122" s="11"/>
    </row>
    <row r="123" customHeight="1" spans="1:5">
      <c r="A123" s="11">
        <v>113</v>
      </c>
      <c r="B123" s="11" t="s">
        <v>177</v>
      </c>
      <c r="C123" s="11" t="s">
        <v>179</v>
      </c>
      <c r="D123" s="11" t="s">
        <v>57</v>
      </c>
      <c r="E123" s="11"/>
    </row>
    <row r="124" customHeight="1" spans="1:5">
      <c r="A124" s="11">
        <v>114</v>
      </c>
      <c r="B124" s="11" t="s">
        <v>180</v>
      </c>
      <c r="C124" s="11" t="s">
        <v>181</v>
      </c>
      <c r="D124" s="11" t="s">
        <v>60</v>
      </c>
      <c r="E124" s="11"/>
    </row>
    <row r="125" customHeight="1" spans="1:5">
      <c r="A125" s="11">
        <v>115</v>
      </c>
      <c r="B125" s="11" t="s">
        <v>182</v>
      </c>
      <c r="C125" s="11" t="s">
        <v>183</v>
      </c>
      <c r="D125" s="11" t="s">
        <v>102</v>
      </c>
      <c r="E125" s="11"/>
    </row>
    <row r="126" customHeight="1" spans="1:5">
      <c r="A126" s="11">
        <v>116</v>
      </c>
      <c r="B126" s="11" t="s">
        <v>184</v>
      </c>
      <c r="C126" s="11" t="s">
        <v>185</v>
      </c>
      <c r="D126" s="11" t="s">
        <v>60</v>
      </c>
      <c r="E126" s="11"/>
    </row>
    <row r="127" customHeight="1" spans="1:5">
      <c r="A127" s="11">
        <v>117</v>
      </c>
      <c r="B127" s="11" t="s">
        <v>186</v>
      </c>
      <c r="C127" s="11" t="s">
        <v>187</v>
      </c>
      <c r="D127" s="11" t="s">
        <v>57</v>
      </c>
      <c r="E127" s="11"/>
    </row>
    <row r="128" customHeight="1" spans="1:5">
      <c r="A128" s="11">
        <v>118</v>
      </c>
      <c r="B128" s="11" t="s">
        <v>188</v>
      </c>
      <c r="C128" s="11" t="s">
        <v>189</v>
      </c>
      <c r="D128" s="11" t="s">
        <v>57</v>
      </c>
      <c r="E128" s="11"/>
    </row>
    <row r="129" customHeight="1" spans="1:5">
      <c r="A129" s="11">
        <v>119</v>
      </c>
      <c r="B129" s="11" t="s">
        <v>190</v>
      </c>
      <c r="C129" s="11" t="s">
        <v>191</v>
      </c>
      <c r="D129" s="11" t="s">
        <v>57</v>
      </c>
      <c r="E129" s="11"/>
    </row>
    <row r="130" customHeight="1" spans="1:5">
      <c r="A130" s="11">
        <v>120</v>
      </c>
      <c r="B130" s="11" t="s">
        <v>192</v>
      </c>
      <c r="C130" s="11"/>
      <c r="D130" s="11" t="s">
        <v>17</v>
      </c>
      <c r="E130" s="11"/>
    </row>
    <row r="131" customHeight="1" spans="1:5">
      <c r="A131" s="11">
        <v>121</v>
      </c>
      <c r="B131" s="11" t="s">
        <v>193</v>
      </c>
      <c r="C131" s="11"/>
      <c r="D131" s="11" t="s">
        <v>17</v>
      </c>
      <c r="E131" s="11"/>
    </row>
    <row r="132" customHeight="1" spans="1:5">
      <c r="A132" s="11">
        <v>122</v>
      </c>
      <c r="B132" s="11" t="s">
        <v>194</v>
      </c>
      <c r="C132" s="11"/>
      <c r="D132" s="11" t="s">
        <v>17</v>
      </c>
      <c r="E132" s="11"/>
    </row>
    <row r="133" customHeight="1" spans="1:5">
      <c r="A133" s="11">
        <v>123</v>
      </c>
      <c r="B133" s="11" t="s">
        <v>195</v>
      </c>
      <c r="C133" s="11"/>
      <c r="D133" s="11" t="s">
        <v>17</v>
      </c>
      <c r="E133" s="11"/>
    </row>
    <row r="134" customHeight="1" spans="1:5">
      <c r="A134" s="11">
        <v>124</v>
      </c>
      <c r="B134" s="11" t="s">
        <v>196</v>
      </c>
      <c r="C134" s="11" t="s">
        <v>197</v>
      </c>
      <c r="D134" s="11" t="s">
        <v>198</v>
      </c>
      <c r="E134" s="11"/>
    </row>
    <row r="135" customHeight="1" spans="1:5">
      <c r="A135" s="11">
        <v>125</v>
      </c>
      <c r="B135" s="11" t="s">
        <v>199</v>
      </c>
      <c r="C135" s="11" t="s">
        <v>200</v>
      </c>
      <c r="D135" s="11" t="s">
        <v>17</v>
      </c>
      <c r="E135" s="11"/>
    </row>
    <row r="136" customHeight="1" spans="1:5">
      <c r="A136" s="11">
        <v>126</v>
      </c>
      <c r="B136" s="11" t="s">
        <v>201</v>
      </c>
      <c r="C136" s="11" t="s">
        <v>202</v>
      </c>
      <c r="D136" s="11" t="s">
        <v>17</v>
      </c>
      <c r="E136" s="11"/>
    </row>
    <row r="137" customHeight="1" spans="1:5">
      <c r="A137" s="11">
        <v>127</v>
      </c>
      <c r="B137" s="11" t="s">
        <v>203</v>
      </c>
      <c r="C137" s="11" t="s">
        <v>204</v>
      </c>
      <c r="D137" s="11" t="s">
        <v>52</v>
      </c>
      <c r="E137" s="11"/>
    </row>
    <row r="138" customHeight="1" spans="1:5">
      <c r="A138" s="11">
        <v>128</v>
      </c>
      <c r="B138" s="11" t="s">
        <v>205</v>
      </c>
      <c r="C138" s="11" t="s">
        <v>206</v>
      </c>
      <c r="D138" s="11" t="s">
        <v>17</v>
      </c>
      <c r="E138" s="11"/>
    </row>
    <row r="139" customHeight="1" spans="1:5">
      <c r="A139" s="11">
        <v>129</v>
      </c>
      <c r="B139" s="11" t="s">
        <v>207</v>
      </c>
      <c r="C139" s="11" t="s">
        <v>208</v>
      </c>
      <c r="D139" s="11" t="s">
        <v>17</v>
      </c>
      <c r="E139" s="11"/>
    </row>
    <row r="140" customHeight="1" spans="1:5">
      <c r="A140" s="11">
        <v>130</v>
      </c>
      <c r="B140" s="11" t="s">
        <v>209</v>
      </c>
      <c r="C140" s="11"/>
      <c r="D140" s="11" t="s">
        <v>17</v>
      </c>
      <c r="E140" s="11"/>
    </row>
    <row r="141" customHeight="1" spans="1:5">
      <c r="A141" s="11">
        <v>131</v>
      </c>
      <c r="B141" s="11" t="s">
        <v>210</v>
      </c>
      <c r="C141" s="11"/>
      <c r="D141" s="11" t="s">
        <v>156</v>
      </c>
      <c r="E141" s="11"/>
    </row>
    <row r="142" customHeight="1" spans="1:5">
      <c r="A142" s="11">
        <v>132</v>
      </c>
      <c r="B142" s="11" t="s">
        <v>211</v>
      </c>
      <c r="C142" s="11"/>
      <c r="D142" s="11" t="s">
        <v>156</v>
      </c>
      <c r="E142" s="11"/>
    </row>
    <row r="143" customHeight="1" spans="1:5">
      <c r="A143" s="11">
        <v>133</v>
      </c>
      <c r="B143" s="11" t="s">
        <v>212</v>
      </c>
      <c r="C143" s="11"/>
      <c r="D143" s="11" t="s">
        <v>156</v>
      </c>
      <c r="E143" s="11"/>
    </row>
    <row r="144" customHeight="1" spans="1:5">
      <c r="A144" s="11">
        <v>134</v>
      </c>
      <c r="B144" s="11" t="s">
        <v>213</v>
      </c>
      <c r="C144" s="11"/>
      <c r="D144" s="11" t="s">
        <v>17</v>
      </c>
      <c r="E144" s="11"/>
    </row>
    <row r="145" customHeight="1" spans="1:5">
      <c r="A145" s="11">
        <v>135</v>
      </c>
      <c r="B145" s="11" t="s">
        <v>214</v>
      </c>
      <c r="C145" s="11"/>
      <c r="D145" s="11" t="s">
        <v>17</v>
      </c>
      <c r="E145" s="11"/>
    </row>
    <row r="146" customHeight="1" spans="1:5">
      <c r="A146" s="11">
        <v>136</v>
      </c>
      <c r="B146" s="11" t="s">
        <v>215</v>
      </c>
      <c r="C146" s="11"/>
      <c r="D146" s="11" t="s">
        <v>17</v>
      </c>
      <c r="E146" s="11"/>
    </row>
    <row r="147" customHeight="1" spans="1:5">
      <c r="A147" s="11">
        <v>137</v>
      </c>
      <c r="B147" s="11" t="s">
        <v>216</v>
      </c>
      <c r="C147" s="11"/>
      <c r="D147" s="11" t="s">
        <v>60</v>
      </c>
      <c r="E147" s="11"/>
    </row>
    <row r="148" customHeight="1" spans="1:5">
      <c r="A148" s="11">
        <v>138</v>
      </c>
      <c r="B148" s="11" t="s">
        <v>217</v>
      </c>
      <c r="C148" s="11"/>
      <c r="D148" s="11" t="s">
        <v>218</v>
      </c>
      <c r="E148" s="11"/>
    </row>
    <row r="149" customHeight="1" spans="1:5">
      <c r="A149" s="11">
        <v>139</v>
      </c>
      <c r="B149" s="11" t="s">
        <v>219</v>
      </c>
      <c r="C149" s="11"/>
      <c r="D149" s="11" t="s">
        <v>218</v>
      </c>
      <c r="E149" s="11"/>
    </row>
    <row r="150" customHeight="1" spans="1:5">
      <c r="A150" s="11">
        <v>140</v>
      </c>
      <c r="B150" s="11" t="s">
        <v>220</v>
      </c>
      <c r="C150" s="11"/>
      <c r="D150" s="11" t="s">
        <v>109</v>
      </c>
      <c r="E150" s="11"/>
    </row>
    <row r="151" customHeight="1" spans="1:5">
      <c r="A151" s="11">
        <v>141</v>
      </c>
      <c r="B151" s="11" t="s">
        <v>221</v>
      </c>
      <c r="C151" s="11" t="s">
        <v>222</v>
      </c>
      <c r="D151" s="11" t="s">
        <v>109</v>
      </c>
      <c r="E151" s="11"/>
    </row>
    <row r="152" ht="42" customHeight="1" spans="1:5">
      <c r="A152" s="15" t="s">
        <v>223</v>
      </c>
      <c r="B152" s="16"/>
      <c r="C152" s="16"/>
      <c r="D152" s="16"/>
      <c r="E152" s="17"/>
    </row>
    <row r="153" ht="42" customHeight="1" spans="1:5">
      <c r="A153" s="15" t="s">
        <v>224</v>
      </c>
      <c r="B153" s="16"/>
      <c r="C153" s="16"/>
      <c r="D153" s="16"/>
      <c r="E153" s="17"/>
    </row>
    <row r="154" ht="42" customHeight="1" spans="1:5">
      <c r="A154" s="15" t="s">
        <v>225</v>
      </c>
      <c r="B154" s="16"/>
      <c r="C154" s="16"/>
      <c r="D154" s="16"/>
      <c r="E154" s="17"/>
    </row>
    <row r="155" ht="42" customHeight="1" spans="1:5">
      <c r="A155" s="15" t="s">
        <v>226</v>
      </c>
      <c r="B155" s="16"/>
      <c r="C155" s="16"/>
      <c r="D155" s="16"/>
      <c r="E155" s="17"/>
    </row>
  </sheetData>
  <mergeCells count="10">
    <mergeCell ref="A1:E1"/>
    <mergeCell ref="A2:E2"/>
    <mergeCell ref="A36:E36"/>
    <mergeCell ref="A55:E55"/>
    <mergeCell ref="A69:E69"/>
    <mergeCell ref="A86:E86"/>
    <mergeCell ref="A152:E152"/>
    <mergeCell ref="A153:E153"/>
    <mergeCell ref="A154:E154"/>
    <mergeCell ref="A155:E155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"/>
  <sheetViews>
    <sheetView zoomScale="70" zoomScaleNormal="70" workbookViewId="0">
      <selection activeCell="L5" sqref="L5"/>
    </sheetView>
  </sheetViews>
  <sheetFormatPr defaultColWidth="9" defaultRowHeight="140" customHeight="1" outlineLevelCol="5"/>
  <cols>
    <col min="1" max="16" width="23.625" customWidth="1"/>
  </cols>
  <sheetData>
    <row r="1" s="1" customFormat="1" ht="30" customHeight="1" spans="1:6">
      <c r="A1" s="3" t="s">
        <v>1</v>
      </c>
      <c r="B1" s="3"/>
      <c r="C1" s="3"/>
      <c r="D1" s="3"/>
      <c r="E1" s="3"/>
      <c r="F1" s="3"/>
    </row>
    <row r="2" customHeight="1" spans="1:6">
      <c r="A2" t="str">
        <f>_xlfn.DISPIMG("ID_9D8C0EA89C574629927449C3C78ECB60",1)</f>
        <v>=DISPIMG("ID_9D8C0EA89C574629927449C3C78ECB60",1)</v>
      </c>
      <c r="B2" t="str">
        <f>_xlfn.DISPIMG("ID_BAD91B7D1CEB4D7080A381B1411B3DA8",1)</f>
        <v>=DISPIMG("ID_BAD91B7D1CEB4D7080A381B1411B3DA8",1)</v>
      </c>
      <c r="C2" t="str">
        <f>_xlfn.DISPIMG("ID_3ABD891CE5CE494484BA9EC6972B43B9",1)</f>
        <v>=DISPIMG("ID_3ABD891CE5CE494484BA9EC6972B43B9",1)</v>
      </c>
      <c r="D2" t="str">
        <f>_xlfn.DISPIMG("ID_92877E9BF83A498CB555E3A4AE0FF9CB",1)</f>
        <v>=DISPIMG("ID_92877E9BF83A498CB555E3A4AE0FF9CB",1)</v>
      </c>
      <c r="E2" t="str">
        <f>_xlfn.DISPIMG("ID_43B8C394C86B43268CB71B7DCF294427",1)</f>
        <v>=DISPIMG("ID_43B8C394C86B43268CB71B7DCF294427",1)</v>
      </c>
      <c r="F2" t="str">
        <f>_xlfn.DISPIMG("ID_E34BD71163D74A24B69E3F7D5CF6F314",1)</f>
        <v>=DISPIMG("ID_E34BD71163D74A24B69E3F7D5CF6F314",1)</v>
      </c>
    </row>
    <row r="3" customHeight="1" spans="1:6">
      <c r="A3" t="str">
        <f>_xlfn.DISPIMG("ID_58BC46C0F0A748DDB80578A5BDCF150D",1)</f>
        <v>=DISPIMG("ID_58BC46C0F0A748DDB80578A5BDCF150D",1)</v>
      </c>
      <c r="B3" t="str">
        <f>_xlfn.DISPIMG("ID_837EBDD83B404D83BACB4C60DD368424",1)</f>
        <v>=DISPIMG("ID_837EBDD83B404D83BACB4C60DD368424",1)</v>
      </c>
      <c r="C3" t="str">
        <f>_xlfn.DISPIMG("ID_D9D60BB8C8E04C25812FA1DCA0F08BFE",1)</f>
        <v>=DISPIMG("ID_D9D60BB8C8E04C25812FA1DCA0F08BFE",1)</v>
      </c>
      <c r="D3" t="str">
        <f>_xlfn.DISPIMG("ID_1494891314CC45F79562EB029A77B223",1)</f>
        <v>=DISPIMG("ID_1494891314CC45F79562EB029A77B223",1)</v>
      </c>
      <c r="E3" t="str">
        <f>_xlfn.DISPIMG("ID_29D911D979264B32AD95026AC872C37E",1)</f>
        <v>=DISPIMG("ID_29D911D979264B32AD95026AC872C37E",1)</v>
      </c>
      <c r="F3" t="str">
        <f>_xlfn.DISPIMG("ID_D74A629D092C401F98D0C3A56E2A04EB",1)</f>
        <v>=DISPIMG("ID_D74A629D092C401F98D0C3A56E2A04EB",1)</v>
      </c>
    </row>
    <row r="4" customHeight="1" spans="1:6">
      <c r="A4" t="str">
        <f>_xlfn.DISPIMG("ID_4EB493C827EE476F9BC0ED0D499AB936",1)</f>
        <v>=DISPIMG("ID_4EB493C827EE476F9BC0ED0D499AB936",1)</v>
      </c>
      <c r="B4" t="str">
        <f>_xlfn.DISPIMG("ID_C0F0B975C05245DD883E2687AD6DD5D2",1)</f>
        <v>=DISPIMG("ID_C0F0B975C05245DD883E2687AD6DD5D2",1)</v>
      </c>
      <c r="C4" t="str">
        <f>_xlfn.DISPIMG("ID_19DA58F0664F4CA6AD6751631F16E983",1)</f>
        <v>=DISPIMG("ID_19DA58F0664F4CA6AD6751631F16E983",1)</v>
      </c>
      <c r="D4" t="str">
        <f>_xlfn.DISPIMG("ID_9BD9BBBC507342459DBA2739E9273B6A",1)</f>
        <v>=DISPIMG("ID_9BD9BBBC507342459DBA2739E9273B6A",1)</v>
      </c>
      <c r="E4" t="str">
        <f>_xlfn.DISPIMG("ID_6DDBC9BD2B4C468694A196DE8A6B36FD",1)</f>
        <v>=DISPIMG("ID_6DDBC9BD2B4C468694A196DE8A6B36FD",1)</v>
      </c>
      <c r="F4" t="str">
        <f>_xlfn.DISPIMG("ID_9627652CB01D49EDACF6707EE2BB9663",1)</f>
        <v>=DISPIMG("ID_9627652CB01D49EDACF6707EE2BB9663",1)</v>
      </c>
    </row>
    <row r="5" customHeight="1" spans="1:6">
      <c r="A5" t="str">
        <f>_xlfn.DISPIMG("ID_A93CBF665A5641E79D722D66669CE555",1)</f>
        <v>=DISPIMG("ID_A93CBF665A5641E79D722D66669CE555",1)</v>
      </c>
      <c r="B5" t="str">
        <f>_xlfn.DISPIMG("ID_83733BF45A544E1A9CF895F635FB9350",1)</f>
        <v>=DISPIMG("ID_83733BF45A544E1A9CF895F635FB9350",1)</v>
      </c>
      <c r="C5" t="str">
        <f>_xlfn.DISPIMG("ID_1C365525172B479A901EBE82AA2FB82E",1)</f>
        <v>=DISPIMG("ID_1C365525172B479A901EBE82AA2FB82E",1)</v>
      </c>
      <c r="D5" t="str">
        <f>_xlfn.DISPIMG("ID_96FCCFEA8594430584895442C090825E",1)</f>
        <v>=DISPIMG("ID_96FCCFEA8594430584895442C090825E",1)</v>
      </c>
      <c r="E5" t="str">
        <f>_xlfn.DISPIMG("ID_BC28486DE03049588D0415DC37D03AE8",1)</f>
        <v>=DISPIMG("ID_BC28486DE03049588D0415DC37D03AE8",1)</v>
      </c>
      <c r="F5" t="str">
        <f>_xlfn.DISPIMG("ID_AA1B626068114FBF8219E15EDC675A33",1)</f>
        <v>=DISPIMG("ID_AA1B626068114FBF8219E15EDC675A33",1)</v>
      </c>
    </row>
    <row r="6" customHeight="1" spans="1:5">
      <c r="A6" t="str">
        <f>_xlfn.DISPIMG("ID_C894D77D8EA046E29C51104ED20FF833",1)</f>
        <v>=DISPIMG("ID_C894D77D8EA046E29C51104ED20FF833",1)</v>
      </c>
      <c r="B6" t="str">
        <f>_xlfn.DISPIMG("ID_522E04CE76BB40AAAAD2685A94D381B9",1)</f>
        <v>=DISPIMG("ID_522E04CE76BB40AAAAD2685A94D381B9",1)</v>
      </c>
      <c r="C6" t="str">
        <f>_xlfn.DISPIMG("ID_733C6DA8B36A48D1951A98096EE8347D",1)</f>
        <v>=DISPIMG("ID_733C6DA8B36A48D1951A98096EE8347D",1)</v>
      </c>
      <c r="D6" t="str">
        <f>_xlfn.DISPIMG("ID_EA5B52D32A5C4CBCA180EB17D360590E",1)</f>
        <v>=DISPIMG("ID_EA5B52D32A5C4CBCA180EB17D360590E",1)</v>
      </c>
      <c r="E6" t="str">
        <f>_xlfn.DISPIMG("ID_0A2CD85EDFA145A29B9E3D7F58D0EDF2",1)</f>
        <v>=DISPIMG("ID_0A2CD85EDFA145A29B9E3D7F58D0EDF2",1)</v>
      </c>
    </row>
    <row r="7" s="2" customFormat="1" ht="30" customHeight="1" spans="1:6">
      <c r="A7" s="4" t="s">
        <v>61</v>
      </c>
      <c r="B7" s="4"/>
      <c r="C7" s="4"/>
      <c r="D7" s="4"/>
      <c r="E7" s="4"/>
      <c r="F7" s="4"/>
    </row>
    <row r="8" customHeight="1" spans="1:1">
      <c r="A8" t="str">
        <f>_xlfn.DISPIMG("ID_237D2862682D481C925314C42CEDD7A6",1)</f>
        <v>=DISPIMG("ID_237D2862682D481C925314C42CEDD7A6",1)</v>
      </c>
    </row>
    <row r="9" ht="30" customHeight="1" spans="1:6">
      <c r="A9" s="3" t="s">
        <v>88</v>
      </c>
      <c r="B9" s="3"/>
      <c r="C9" s="3"/>
      <c r="D9" s="3"/>
      <c r="E9" s="3"/>
      <c r="F9" s="3"/>
    </row>
    <row r="10" customHeight="1" spans="1:6">
      <c r="A10" t="str">
        <f>_xlfn.DISPIMG("ID_DA94902DF00D4E41A1825ACF9805F4EB",1)</f>
        <v>=DISPIMG("ID_DA94902DF00D4E41A1825ACF9805F4EB",1)</v>
      </c>
      <c r="B10" t="str">
        <f>_xlfn.DISPIMG("ID_29AB0E7F2A1148F6B30EB98EC96C7CC6",1)</f>
        <v>=DISPIMG("ID_29AB0E7F2A1148F6B30EB98EC96C7CC6",1)</v>
      </c>
      <c r="C10" t="str">
        <f>_xlfn.DISPIMG("ID_1F774F35785F41E8A4E3A18E6FFFA4AE",1)</f>
        <v>=DISPIMG("ID_1F774F35785F41E8A4E3A18E6FFFA4AE",1)</v>
      </c>
      <c r="D10" t="str">
        <f>_xlfn.DISPIMG("ID_77C96570082D41B18BD527C6554AC4C2",1)</f>
        <v>=DISPIMG("ID_77C96570082D41B18BD527C6554AC4C2",1)</v>
      </c>
      <c r="E10" t="str">
        <f>_xlfn.DISPIMG("ID_67BD2E21FB734FE59D7A88A2CCD864CB",1)</f>
        <v>=DISPIMG("ID_67BD2E21FB734FE59D7A88A2CCD864CB",1)</v>
      </c>
      <c r="F10" t="str">
        <f>_xlfn.DISPIMG("ID_8AA03F869AA4486C938A6F3B26186FB3",1)</f>
        <v>=DISPIMG("ID_8AA03F869AA4486C938A6F3B26186FB3",1)</v>
      </c>
    </row>
    <row r="11" customHeight="1" spans="1:3">
      <c r="A11" t="str">
        <f>_xlfn.DISPIMG("ID_9C3F72894A4C4659A35EE260776DC3D1",1)</f>
        <v>=DISPIMG("ID_9C3F72894A4C4659A35EE260776DC3D1",1)</v>
      </c>
      <c r="B11" t="str">
        <f>_xlfn.DISPIMG("ID_AC07CCB3E51141FE81BFE0756CF7922F",1)</f>
        <v>=DISPIMG("ID_AC07CCB3E51141FE81BFE0756CF7922F",1)</v>
      </c>
      <c r="C11" t="str">
        <f>_xlfn.DISPIMG("ID_17EA357051564BE2B59263475B72D921",1)</f>
        <v>=DISPIMG("ID_17EA357051564BE2B59263475B72D921",1)</v>
      </c>
    </row>
    <row r="12" ht="30" customHeight="1" spans="1:6">
      <c r="A12" s="3" t="s">
        <v>110</v>
      </c>
      <c r="B12" s="3"/>
      <c r="C12" s="3"/>
      <c r="D12" s="3"/>
      <c r="E12" s="3"/>
      <c r="F12" s="3"/>
    </row>
    <row r="13" customHeight="1" spans="1:6">
      <c r="A13" t="str">
        <f>_xlfn.DISPIMG("ID_35665E83C60E4F88B37C7F8ABFB8B28B",1)</f>
        <v>=DISPIMG("ID_35665E83C60E4F88B37C7F8ABFB8B28B",1)</v>
      </c>
      <c r="B13" t="str">
        <f>_xlfn.DISPIMG("ID_934480D70C1D4EA0839A3C55D08CE9A6",1)</f>
        <v>=DISPIMG("ID_934480D70C1D4EA0839A3C55D08CE9A6",1)</v>
      </c>
      <c r="C13" t="str">
        <f>_xlfn.DISPIMG("ID_E926C67F57B24BA385D3559C6103CD59",1)</f>
        <v>=DISPIMG("ID_E926C67F57B24BA385D3559C6103CD59",1)</v>
      </c>
      <c r="D13" t="str">
        <f>_xlfn.DISPIMG("ID_AD0D7612DE0740B28CE0C5913F5F2A0A",1)</f>
        <v>=DISPIMG("ID_AD0D7612DE0740B28CE0C5913F5F2A0A",1)</v>
      </c>
      <c r="E13" t="str">
        <f>_xlfn.DISPIMG("ID_0DB507DD5412442D8F2417005F9F9EC2",1)</f>
        <v>=DISPIMG("ID_0DB507DD5412442D8F2417005F9F9EC2",1)</v>
      </c>
      <c r="F13" t="str">
        <f>_xlfn.DISPIMG("ID_8B12731A4A5D44CDA2E203466C9A86C9",1)</f>
        <v>=DISPIMG("ID_8B12731A4A5D44CDA2E203466C9A86C9",1)</v>
      </c>
    </row>
    <row r="14" customHeight="1" spans="1:3">
      <c r="A14" t="str">
        <f>_xlfn.DISPIMG("ID_2F86FACFDB8840D3BC81A68DCC7FB373",1)</f>
        <v>=DISPIMG("ID_2F86FACFDB8840D3BC81A68DCC7FB373",1)</v>
      </c>
      <c r="B14" t="str">
        <f>_xlfn.DISPIMG("ID_4AA94A33FF7F469C8479165FC054DE17",1)</f>
        <v>=DISPIMG("ID_4AA94A33FF7F469C8479165FC054DE17",1)</v>
      </c>
      <c r="C14" t="str">
        <f>_xlfn.DISPIMG("ID_77EDD1A6EF0643C3A5D512B76FE228C0",1)</f>
        <v>=DISPIMG("ID_77EDD1A6EF0643C3A5D512B76FE228C0",1)</v>
      </c>
    </row>
    <row r="15" ht="30" customHeight="1" spans="1:6">
      <c r="A15" s="5" t="s">
        <v>134</v>
      </c>
      <c r="B15" s="5"/>
      <c r="C15" s="5"/>
      <c r="D15" s="5"/>
      <c r="E15" s="5"/>
      <c r="F15" s="5"/>
    </row>
    <row r="16" customHeight="1" spans="1:6">
      <c r="A16" t="str">
        <f>_xlfn.DISPIMG("ID_F6AE42B3C5944C24A0300AA6C424B72D",1)</f>
        <v>=DISPIMG("ID_F6AE42B3C5944C24A0300AA6C424B72D",1)</v>
      </c>
      <c r="B16" t="str">
        <f>_xlfn.DISPIMG("ID_553593DC3C63430DAF78B4124C459E82",1)</f>
        <v>=DISPIMG("ID_553593DC3C63430DAF78B4124C459E82",1)</v>
      </c>
      <c r="C16" t="str">
        <f>_xlfn.DISPIMG("ID_2FD2007CA1434D508965E77B2A5C5B69",1)</f>
        <v>=DISPIMG("ID_2FD2007CA1434D508965E77B2A5C5B69",1)</v>
      </c>
      <c r="D16" t="str">
        <f>_xlfn.DISPIMG("ID_1121C4D9D5A04277BC038F70C819C83F",1)</f>
        <v>=DISPIMG("ID_1121C4D9D5A04277BC038F70C819C83F",1)</v>
      </c>
      <c r="E16" t="str">
        <f>_xlfn.DISPIMG("ID_DF0848769D4640ADAE58D65A465AE64D",1)</f>
        <v>=DISPIMG("ID_DF0848769D4640ADAE58D65A465AE64D",1)</v>
      </c>
      <c r="F16" t="str">
        <f>_xlfn.DISPIMG("ID_BFDB6568F91942F29B4200666C8CD394",1)</f>
        <v>=DISPIMG("ID_BFDB6568F91942F29B4200666C8CD394",1)</v>
      </c>
    </row>
    <row r="17" customHeight="1" spans="1:6">
      <c r="A17" t="str">
        <f>_xlfn.DISPIMG("ID_BF5655C996BF4E88A50DB579EE3D8CCF",1)</f>
        <v>=DISPIMG("ID_BF5655C996BF4E88A50DB579EE3D8CCF",1)</v>
      </c>
      <c r="B17" t="str">
        <f>_xlfn.DISPIMG("ID_4015D4B236284D599EA6E6D1EAE7A917",1)</f>
        <v>=DISPIMG("ID_4015D4B236284D599EA6E6D1EAE7A917",1)</v>
      </c>
      <c r="C17" t="str">
        <f>_xlfn.DISPIMG("ID_C8556FD8A82F4D1A93D787856EB87AC5",1)</f>
        <v>=DISPIMG("ID_C8556FD8A82F4D1A93D787856EB87AC5",1)</v>
      </c>
      <c r="D17" t="str">
        <f>_xlfn.DISPIMG("ID_D21A375068D74D86A86A13635F097792",1)</f>
        <v>=DISPIMG("ID_D21A375068D74D86A86A13635F097792",1)</v>
      </c>
      <c r="E17" t="str">
        <f>_xlfn.DISPIMG("ID_1636B5E752ED49B7A50B26A4D3B015B2",1)</f>
        <v>=DISPIMG("ID_1636B5E752ED49B7A50B26A4D3B015B2",1)</v>
      </c>
      <c r="F17" t="str">
        <f>_xlfn.DISPIMG("ID_626F0589C4544A2694EDCDB6A588A766",1)</f>
        <v>=DISPIMG("ID_626F0589C4544A2694EDCDB6A588A766",1)</v>
      </c>
    </row>
    <row r="18" customHeight="1" spans="1:6">
      <c r="A18" t="str">
        <f>_xlfn.DISPIMG("ID_70280A2E43014B8192133293DB782C25",1)</f>
        <v>=DISPIMG("ID_70280A2E43014B8192133293DB782C25",1)</v>
      </c>
      <c r="B18" t="str">
        <f>_xlfn.DISPIMG("ID_14655AADDF2A4A50B0E195F11BF1BD31",1)</f>
        <v>=DISPIMG("ID_14655AADDF2A4A50B0E195F11BF1BD31",1)</v>
      </c>
      <c r="C18" t="str">
        <f>_xlfn.DISPIMG("ID_FBE80FC056F14C2CBD6995D58A48D763",1)</f>
        <v>=DISPIMG("ID_FBE80FC056F14C2CBD6995D58A48D763",1)</v>
      </c>
      <c r="D18" t="str">
        <f>_xlfn.DISPIMG("ID_2768EBA6E6B94C8895F7808F150BE50B",1)</f>
        <v>=DISPIMG("ID_2768EBA6E6B94C8895F7808F150BE50B",1)</v>
      </c>
      <c r="E18" t="str">
        <f>_xlfn.DISPIMG("ID_FA445BDBDC184657B14EDE6E77CFA6B3",1)</f>
        <v>=DISPIMG("ID_FA445BDBDC184657B14EDE6E77CFA6B3",1)</v>
      </c>
      <c r="F18" t="str">
        <f>_xlfn.DISPIMG("ID_687805FB48CC4A46959A40B40BAC5819",1)</f>
        <v>=DISPIMG("ID_687805FB48CC4A46959A40B40BAC5819",1)</v>
      </c>
    </row>
  </sheetData>
  <mergeCells count="5">
    <mergeCell ref="A1:F1"/>
    <mergeCell ref="A7:F7"/>
    <mergeCell ref="A9:F9"/>
    <mergeCell ref="A12:F12"/>
    <mergeCell ref="A15:F15"/>
  </mergeCells>
  <pageMargins left="0.0784722222222222" right="0.0784722222222222" top="0.196527777777778" bottom="0.196527777777778" header="0.298611111111111" footer="0.298611111111111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部分物品图片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ZYK221129</dc:creator>
  <cp:lastModifiedBy>gyb1</cp:lastModifiedBy>
  <dcterms:created xsi:type="dcterms:W3CDTF">2015-06-05T18:19:00Z</dcterms:created>
  <cp:lastPrinted>2022-12-02T09:08:00Z</cp:lastPrinted>
  <dcterms:modified xsi:type="dcterms:W3CDTF">2023-11-16T00:14:04Z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179CB27C1E6A4B26B6548DB196C358B5</vt:lpwstr>
  </property>
  <property fmtid="{D5CDD505-2E9C-101B-9397-08002B2CF9AE}" pid="3" name="KSOProductBuildVer">
    <vt:lpwstr>2052-12.1.0.15712</vt:lpwstr>
  </property>
</Properties>
</file>